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_ДЛЯ ОБМЕНА!!!\01. БЮД\Размещение на сайте\Аналитические отчеты\2024\"/>
    </mc:Choice>
  </mc:AlternateContent>
  <bookViews>
    <workbookView xWindow="0" yWindow="0" windowWidth="28800" windowHeight="12345" tabRatio="500"/>
  </bookViews>
  <sheets>
    <sheet name="Респ на 1.07.2024г " sheetId="1" r:id="rId1"/>
    <sheet name="Консолид на 01.07.2024г " sheetId="2" r:id="rId2"/>
    <sheet name="ГП на 01.07.24" sheetId="6" r:id="rId3"/>
  </sheets>
  <definedNames>
    <definedName name="_xlnm._FilterDatabase" localSheetId="2" hidden="1">'ГП на 01.07.24'!$A$4:$Q$218</definedName>
    <definedName name="_xlnm._FilterDatabase" localSheetId="1" hidden="1">'Консолид на 01.07.2024г '!$A$9:$AMI$77</definedName>
    <definedName name="_xlnm._FilterDatabase" localSheetId="0" hidden="1">'Респ на 1.07.2024г '!$A$87:$C$171</definedName>
    <definedName name="Z_0022B472_C235_4470_83D2_0ABE03A130BD_.wvu.FilterData" localSheetId="0">'Респ на 1.07.2024г '!$A$87:$C$171</definedName>
    <definedName name="Z_03D43F2C_D730_4D3C_A7D4_3026787D622A_.wvu.Cols" localSheetId="0">'Респ на 1.07.2024г '!$C:$C</definedName>
    <definedName name="Z_03D43F2C_D730_4D3C_A7D4_3026787D622A_.wvu.FilterData" localSheetId="0">'Респ на 1.07.2024г '!$A$87:$C$171</definedName>
    <definedName name="Z_03D43F2C_D730_4D3C_A7D4_3026787D622A_.wvu.PrintArea" localSheetId="0">'Респ на 1.07.2024г '!$A$2:$C$190</definedName>
    <definedName name="Z_03D43F2C_D730_4D3C_A7D4_3026787D622A_.wvu.PrintTitles" localSheetId="0">'Респ на 1.07.2024г '!$85:$85</definedName>
    <definedName name="Z_03D43F2C_D730_4D3C_A7D4_3026787D622A_.wvu.Rows" localSheetId="0">'Респ на 1.07.2024г '!$73:$73</definedName>
    <definedName name="Z_0CF5A121_EB85_4A79_B8D8_D12CF88DF0C4_.wvu.FilterData" localSheetId="0">'Респ на 1.07.2024г '!$A$87:$C$171</definedName>
    <definedName name="Z_128925EF_7E42_46B7_84AF_C6DDEA2C2FF1_.wvu.FilterData" localSheetId="1">'Консолид на 01.07.2024г '!$A$81:$F$161</definedName>
    <definedName name="Z_128925EF_7E42_46B7_84AF_C6DDEA2C2FF1_.wvu.FilterData" localSheetId="0">'Респ на 1.07.2024г '!$A$85:$C$171</definedName>
    <definedName name="Z_128925EF_7E42_46B7_84AF_C6DDEA2C2FF1_.wvu.PrintArea" localSheetId="1">'Консолид на 01.07.2024г '!$A$1:$F$179</definedName>
    <definedName name="Z_128925EF_7E42_46B7_84AF_C6DDEA2C2FF1_.wvu.PrintArea" localSheetId="0">'Респ на 1.07.2024г '!$A$2:$C$189</definedName>
    <definedName name="Z_128925EF_7E42_46B7_84AF_C6DDEA2C2FF1_.wvu.PrintTitles" localSheetId="1">'Консолид на 01.07.2024г '!$81:$81</definedName>
    <definedName name="Z_128925EF_7E42_46B7_84AF_C6DDEA2C2FF1_.wvu.PrintTitles" localSheetId="0">'Респ на 1.07.2024г '!$85:$85</definedName>
    <definedName name="Z_128925EF_7E42_46B7_84AF_C6DDEA2C2FF1_.wvu.Rows" localSheetId="0">'Респ на 1.07.2024г '!$168:$168</definedName>
    <definedName name="Z_13F4C31C_6147_44BF_9AB6_E90123A1AD35_.wvu.FilterData" localSheetId="1">'Консолид на 01.07.2024г '!$A$77:$D$77</definedName>
    <definedName name="Z_13F4C31C_6147_44BF_9AB6_E90123A1AD35_.wvu.FilterData" localSheetId="0">'Респ на 1.07.2024г '!$A$87:$C$171</definedName>
    <definedName name="Z_13F4C31C_6147_44BF_9AB6_E90123A1AD35_.wvu.PrintArea" localSheetId="1">'Консолид на 01.07.2024г '!$A$2:$F$179</definedName>
    <definedName name="Z_13F4C31C_6147_44BF_9AB6_E90123A1AD35_.wvu.PrintArea" localSheetId="0">'Респ на 1.07.2024г '!$A$2:$C$190</definedName>
    <definedName name="Z_13F4C31C_6147_44BF_9AB6_E90123A1AD35_.wvu.PrintTitles" localSheetId="1">'Консолид на 01.07.2024г '!$81:$81</definedName>
    <definedName name="Z_13F4C31C_6147_44BF_9AB6_E90123A1AD35_.wvu.PrintTitles" localSheetId="0">'Респ на 1.07.2024г '!$85:$85</definedName>
    <definedName name="Z_1774FF8F_89B7_4D9E_8C1A_FF94534CFBF6_.wvu.FilterData" localSheetId="0">'Респ на 1.07.2024г '!$A$87:$C$171</definedName>
    <definedName name="Z_1EB6CEB4_7407_4E16_9088_6AFB888EB47F_.wvu.FilterData" localSheetId="0">'Респ на 1.07.2024г '!$A$87:$C$171</definedName>
    <definedName name="Z_203BD1FF_13E9_455B_93E6_01DEB43F90E8_.wvu.FilterData" localSheetId="0">'Респ на 1.07.2024г '!$A$87:$C$171</definedName>
    <definedName name="Z_203BD1FF_13E9_455B_93E6_01DEB43F90E8_.wvu.PrintArea" localSheetId="0">'Респ на 1.07.2024г '!$A$2:$C$190</definedName>
    <definedName name="Z_203BD1FF_13E9_455B_93E6_01DEB43F90E8_.wvu.PrintTitles" localSheetId="0">'Респ на 1.07.2024г '!$85:$85</definedName>
    <definedName name="Z_203BD1FF_13E9_455B_93E6_01DEB43F90E8_.wvu.Rows" localSheetId="0">'Респ на 1.07.2024г '!$73:$73</definedName>
    <definedName name="Z_2B6407F0_CE08_4D2E_9CDF_B0A8F7137C5A_.wvu.FilterData" localSheetId="1">'Консолид на 01.07.2024г '!$A$81:$F$161</definedName>
    <definedName name="Z_2B6407F0_CE08_4D2E_9CDF_B0A8F7137C5A_.wvu.FilterData" localSheetId="0">'Респ на 1.07.2024г '!$A$85:$C$171</definedName>
    <definedName name="Z_2B6407F0_CE08_4D2E_9CDF_B0A8F7137C5A_.wvu.PrintArea" localSheetId="0">'Респ на 1.07.2024г '!$A$2:$C$189</definedName>
    <definedName name="Z_2B6407F0_CE08_4D2E_9CDF_B0A8F7137C5A_.wvu.PrintTitles" localSheetId="1">'Консолид на 01.07.2024г '!$81:$81</definedName>
    <definedName name="Z_2B6407F0_CE08_4D2E_9CDF_B0A8F7137C5A_.wvu.PrintTitles" localSheetId="0">'Респ на 1.07.2024г '!$85:$85</definedName>
    <definedName name="Z_2F198003_EDB5_4171_B4E3_AFA58AEB7D90_.wvu.FilterData" localSheetId="1">'Консолид на 01.07.2024г '!$A$81:$F$161</definedName>
    <definedName name="Z_2F198003_EDB5_4171_B4E3_AFA58AEB7D90_.wvu.FilterData" localSheetId="0">'Респ на 1.07.2024г '!$A$85:$C$171</definedName>
    <definedName name="Z_2F198003_EDB5_4171_B4E3_AFA58AEB7D90_.wvu.PrintArea" localSheetId="0">'Респ на 1.07.2024г '!$A$2:$C$189</definedName>
    <definedName name="Z_2F198003_EDB5_4171_B4E3_AFA58AEB7D90_.wvu.PrintTitles" localSheetId="1">'Консолид на 01.07.2024г '!$81:$81</definedName>
    <definedName name="Z_2F198003_EDB5_4171_B4E3_AFA58AEB7D90_.wvu.PrintTitles" localSheetId="0">'Респ на 1.07.2024г '!$85:$85</definedName>
    <definedName name="Z_3133B292_4084_4BF9_B971_C93776A9AE6C_.wvu.FilterData" localSheetId="1">'Консолид на 01.07.2024г '!$A$81:$F$161</definedName>
    <definedName name="Z_3133B292_4084_4BF9_B971_C93776A9AE6C_.wvu.FilterData" localSheetId="0">'Респ на 1.07.2024г '!$A$85:$C$171</definedName>
    <definedName name="Z_3133B292_4084_4BF9_B971_C93776A9AE6C_.wvu.PrintArea" localSheetId="1">'Консолид на 01.07.2024г '!$A$1:$F$179</definedName>
    <definedName name="Z_3133B292_4084_4BF9_B971_C93776A9AE6C_.wvu.PrintArea" localSheetId="0">'Респ на 1.07.2024г '!$A$2:$C$189</definedName>
    <definedName name="Z_3133B292_4084_4BF9_B971_C93776A9AE6C_.wvu.PrintTitles" localSheetId="1">'Консолид на 01.07.2024г '!$81:$81</definedName>
    <definedName name="Z_3133B292_4084_4BF9_B971_C93776A9AE6C_.wvu.PrintTitles" localSheetId="0">'Респ на 1.07.2024г '!$85:$85</definedName>
    <definedName name="Z_32E443E8_FF4A_4C2D_AE04_0EFACEC3C29A_.wvu.PrintTitles" localSheetId="1">'Консолид на 01.07.2024г '!$7:$7</definedName>
    <definedName name="Z_32E443E8_FF4A_4C2D_AE04_0EFACEC3C29A_.wvu.PrintTitles" localSheetId="0">'Респ на 1.07.2024г '!$7:$7</definedName>
    <definedName name="Z_33D1F4D9_CE88_454F_8AB8_DE37CC0ECE34_.wvu.FilterData" localSheetId="1">'Консолид на 01.07.2024г '!$A$77:$D$77</definedName>
    <definedName name="Z_33D1F4D9_CE88_454F_8AB8_DE37CC0ECE34_.wvu.FilterData" localSheetId="0">'Респ на 1.07.2024г '!$A$83:$C$83</definedName>
    <definedName name="Z_35EFEA8A_C9C1_44BC_B3C2_BD58BE5080D5_.wvu.FilterData" localSheetId="0">'Респ на 1.07.2024г '!$A$87:$C$171</definedName>
    <definedName name="Z_3A8BAC1B_997D_456C_ABAA_8DA705B5BCA9_.wvu.Cols" localSheetId="0">'Респ на 1.07.2024г '!$C:$C,#REF!</definedName>
    <definedName name="Z_3A8BAC1B_997D_456C_ABAA_8DA705B5BCA9_.wvu.FilterData" localSheetId="0">'Респ на 1.07.2024г '!$A$87:$C$171</definedName>
    <definedName name="Z_3A8BAC1B_997D_456C_ABAA_8DA705B5BCA9_.wvu.PrintArea" localSheetId="0">'Респ на 1.07.2024г '!$A$2:$G$190</definedName>
    <definedName name="Z_3A8BAC1B_997D_456C_ABAA_8DA705B5BCA9_.wvu.PrintTitles" localSheetId="0">'Респ на 1.07.2024г '!$85:$85</definedName>
    <definedName name="Z_3A8BAC1B_997D_456C_ABAA_8DA705B5BCA9_.wvu.Rows" localSheetId="0">'Респ на 1.07.2024г '!$73:$73</definedName>
    <definedName name="Z_3C58E1C6_1079_4128_A0D9_B3AAD9DF78DE_.wvu.FilterData" localSheetId="1">'Консолид на 01.07.2024г '!$A$77:$D$77</definedName>
    <definedName name="Z_3C58E1C6_1079_4128_A0D9_B3AAD9DF78DE_.wvu.FilterData" localSheetId="0">'Респ на 1.07.2024г '!$A$83:$C$83</definedName>
    <definedName name="Z_3C58E1C6_1079_4128_A0D9_B3AAD9DF78DE_.wvu.PrintArea" localSheetId="1">'Консолид на 01.07.2024г '!$A$2:$F$179</definedName>
    <definedName name="Z_3C58E1C6_1079_4128_A0D9_B3AAD9DF78DE_.wvu.PrintArea" localSheetId="0">'Респ на 1.07.2024г '!$1:$190</definedName>
    <definedName name="Z_3C58E1C6_1079_4128_A0D9_B3AAD9DF78DE_.wvu.PrintTitles" localSheetId="1">'Консолид на 01.07.2024г '!$81:$81</definedName>
    <definedName name="Z_3C58E1C6_1079_4128_A0D9_B3AAD9DF78DE_.wvu.PrintTitles" localSheetId="0">'Респ на 1.07.2024г '!$85:$85</definedName>
    <definedName name="Z_3D689EE9_18CA_4298_A1C2_D9AA17355442_.wvu.FilterData" localSheetId="1">'Консолид на 01.07.2024г '!$A$77:$D$77</definedName>
    <definedName name="Z_3D689EE9_18CA_4298_A1C2_D9AA17355442_.wvu.FilterData" localSheetId="0">'Респ на 1.07.2024г '!$A$83:$C$83</definedName>
    <definedName name="Z_40215E52_3EC3_4BE4_8111_3ADF4444700F_.wvu.FilterData" localSheetId="0">'Респ на 1.07.2024г '!$A$87:$C$171</definedName>
    <definedName name="Z_4B87C5C0_3227_4BD6_9D73_275847E73B71_.wvu.FilterData" localSheetId="0">'Респ на 1.07.2024г '!$A$87:$C$171</definedName>
    <definedName name="Z_4DD19C75_6D2F_45B8_BEAF_8FAF1123D5B6_.wvu.FilterData" localSheetId="0">'Респ на 1.07.2024г '!$A$83:$C$83</definedName>
    <definedName name="Z_5109F83B_01B3_47C2_943B_078E4E3E8C17_.wvu.FilterData" localSheetId="0">'Респ на 1.07.2024г '!$A$85:$C$171</definedName>
    <definedName name="Z_5C18CE11_A5A2_45E8_819B_4EEAC55DF6C3_.wvu.FilterData" localSheetId="0">'Респ на 1.07.2024г '!$A$85:$C$171</definedName>
    <definedName name="Z_5D2BA769_2C37_477C_9DDC_B352F63D2646_.wvu.FilterData" localSheetId="1">'Консолид на 01.07.2024г '!$A$77:$D$77</definedName>
    <definedName name="Z_5D2BA769_2C37_477C_9DDC_B352F63D2646_.wvu.FilterData" localSheetId="0">'Респ на 1.07.2024г '!$A$83:$C$83</definedName>
    <definedName name="Z_62420454_3C9B_4E05_92F1_D4943B5A729E_.wvu.FilterData" localSheetId="0">'Респ на 1.07.2024г '!$A$87:$C$171</definedName>
    <definedName name="Z_652D049C_6628_4493_BDE8_4FFB3BE0946D_.wvu.FilterData" localSheetId="1">'Консолид на 01.07.2024г '!$A$77:$D$77</definedName>
    <definedName name="Z_652D049C_6628_4493_BDE8_4FFB3BE0946D_.wvu.FilterData" localSheetId="0">'Респ на 1.07.2024г '!$A$83:$C$83</definedName>
    <definedName name="Z_6ED8475D_9CE9_465E_A74D_6A84F49C7DB4_.wvu.Cols" localSheetId="0">#REF!</definedName>
    <definedName name="Z_6ED8475D_9CE9_465E_A74D_6A84F49C7DB4_.wvu.FilterData" localSheetId="0">'Респ на 1.07.2024г '!$A$87:$C$171</definedName>
    <definedName name="Z_6ED8475D_9CE9_465E_A74D_6A84F49C7DB4_.wvu.PrintArea" localSheetId="0">'Респ на 1.07.2024г '!$A$2:$C$190</definedName>
    <definedName name="Z_6ED8475D_9CE9_465E_A74D_6A84F49C7DB4_.wvu.PrintTitles" localSheetId="0">'Респ на 1.07.2024г '!$85:$85</definedName>
    <definedName name="Z_715EEB6C_7499_494B_9503_96D6381021C9_.wvu.FilterData" localSheetId="0">'Респ на 1.07.2024г '!$A$87:$C$171</definedName>
    <definedName name="Z_72A86455_C603_4BB6_A37F_EAEE558021B2_.wvu.FilterData" localSheetId="1">'Консолид на 01.07.2024г '!$A$77:$D$77</definedName>
    <definedName name="Z_72A86455_C603_4BB6_A37F_EAEE558021B2_.wvu.FilterData" localSheetId="0">'Респ на 1.07.2024г '!$A$87:$C$171</definedName>
    <definedName name="Z_72A86455_C603_4BB6_A37F_EAEE558021B2_.wvu.PrintArea" localSheetId="1">'Консолид на 01.07.2024г '!$A$2:$F$179</definedName>
    <definedName name="Z_72A86455_C603_4BB6_A37F_EAEE558021B2_.wvu.PrintArea" localSheetId="0">'Респ на 1.07.2024г '!$A$2:$C$190</definedName>
    <definedName name="Z_72A86455_C603_4BB6_A37F_EAEE558021B2_.wvu.PrintTitles" localSheetId="1">'Консолид на 01.07.2024г '!$81:$81</definedName>
    <definedName name="Z_72A86455_C603_4BB6_A37F_EAEE558021B2_.wvu.PrintTitles" localSheetId="0">'Респ на 1.07.2024г '!$85:$85</definedName>
    <definedName name="Z_798591E0_E356_4BC6_9ECC_FD8AE4D529FA_.wvu.FilterData" localSheetId="1">'Консолид на 01.07.2024г '!$A$77:$D$77</definedName>
    <definedName name="Z_798591E0_E356_4BC6_9ECC_FD8AE4D529FA_.wvu.FilterData" localSheetId="0">'Респ на 1.07.2024г '!$A$83:$C$83</definedName>
    <definedName name="Z_79E796AA_13FC_4E13_B381_2F6143ED4EC7_.wvu.FilterData" localSheetId="1">'Консолид на 01.07.2024г '!$A$77:$D$77</definedName>
    <definedName name="Z_79E796AA_13FC_4E13_B381_2F6143ED4EC7_.wvu.FilterData" localSheetId="0">'Респ на 1.07.2024г '!$A$83:$C$83</definedName>
    <definedName name="Z_834BE3F9_CE5F_4DFB_BC10_1E2626865DB8_.wvu.FilterData" localSheetId="0">'Респ на 1.07.2024г '!$A$87:$C$171</definedName>
    <definedName name="Z_848CA9D8_BBC4_4E9E_967D_BAE4B1D21BC1_.wvu.FilterData" localSheetId="0">'Респ на 1.07.2024г '!$A$83:$C$83</definedName>
    <definedName name="Z_91A61A06_48B7_4C73_B7BE_40AA8E27B91B_.wvu.FilterData" localSheetId="1">'Консолид на 01.07.2024г '!$A$77:$D$77</definedName>
    <definedName name="Z_91A61A06_48B7_4C73_B7BE_40AA8E27B91B_.wvu.FilterData" localSheetId="0">'Респ на 1.07.2024г '!$A$83:$C$83</definedName>
    <definedName name="Z_92A58397_6FD1_417E_8F7E_75020C95E0AA_.wvu.FilterData" localSheetId="0">'Респ на 1.07.2024г '!$A$85:$C$171</definedName>
    <definedName name="Z_92A58397_6FD1_417E_8F7E_75020C95E0AA_.wvu.PrintArea" localSheetId="0">'Респ на 1.07.2024г '!$A$2:$C$189</definedName>
    <definedName name="Z_92A58397_6FD1_417E_8F7E_75020C95E0AA_.wvu.PrintTitles" localSheetId="0">'Респ на 1.07.2024г '!$85:$85</definedName>
    <definedName name="Z_92A58397_6FD1_417E_8F7E_75020C95E0AA_.wvu.Rows" localSheetId="0">'Респ на 1.07.2024г '!$31:$32</definedName>
    <definedName name="Z_955C3BA5_82A4_461A_A5F5_7A2871154146_.wvu.FilterData" localSheetId="1">'Консолид на 01.07.2024г '!$A$77:$D$77</definedName>
    <definedName name="Z_955C3BA5_82A4_461A_A5F5_7A2871154146_.wvu.FilterData" localSheetId="0">'Респ на 1.07.2024г '!$A$83:$C$83</definedName>
    <definedName name="Z_9B19ABD6_51DB_4CD7_9133_96D4EB6E8FB9_.wvu.FilterData" localSheetId="0">'Респ на 1.07.2024г '!$A$87:$C$171</definedName>
    <definedName name="Z_A175E992_E9C4_4623_91B1_718B98B82F71_.wvu.FilterData" localSheetId="0">'Респ на 1.07.2024г '!$A$87:$C$171</definedName>
    <definedName name="Z_A42CAFDA_DFA1_4648_B334_C54E00946831_.wvu.FilterData" localSheetId="0">'Респ на 1.07.2024г '!$A$87:$C$171</definedName>
    <definedName name="Z_A8AE0651_2F02_47F4_976B_99F5DC1DD7F3_.wvu.FilterData" localSheetId="0">'Респ на 1.07.2024г '!$A$87:$C$171</definedName>
    <definedName name="Z_AA9D2B32_4CDD_41AA_8280_2732693809D4_.wvu.FilterData" localSheetId="1">'Консолид на 01.07.2024г '!$A$77:$D$77</definedName>
    <definedName name="Z_AA9D2B32_4CDD_41AA_8280_2732693809D4_.wvu.FilterData" localSheetId="0">'Респ на 1.07.2024г '!$A$87:$C$171</definedName>
    <definedName name="Z_B02DB189_85C7_4536_B6CE_0EA13845FA16_.wvu.FilterData" localSheetId="0">'Респ на 1.07.2024г '!$A$87:$C$171</definedName>
    <definedName name="Z_B15138F7_0BD0_4E71_8F46_DA1D9670DFB5_.wvu.FilterData" localSheetId="1">'Консолид на 01.07.2024г '!$A$81:$F$161</definedName>
    <definedName name="Z_B15138F7_0BD0_4E71_8F46_DA1D9670DFB5_.wvu.FilterData" localSheetId="0">'Респ на 1.07.2024г '!$A$85:$C$171</definedName>
    <definedName name="Z_B15138F7_0BD0_4E71_8F46_DA1D9670DFB5_.wvu.PrintArea" localSheetId="0">'Респ на 1.07.2024г '!$A$2:$C$189</definedName>
    <definedName name="Z_B15138F7_0BD0_4E71_8F46_DA1D9670DFB5_.wvu.PrintTitles" localSheetId="1">'Консолид на 01.07.2024г '!$81:$81</definedName>
    <definedName name="Z_B15138F7_0BD0_4E71_8F46_DA1D9670DFB5_.wvu.PrintTitles" localSheetId="0">'Респ на 1.07.2024г '!$85:$85</definedName>
    <definedName name="Z_B15138F7_0BD0_4E71_8F46_DA1D9670DFB5_.wvu.Rows" localSheetId="0">'Респ на 1.07.2024г '!$31:$32</definedName>
    <definedName name="Z_B15946DE_A4D2_4638_869A_B6F2641E0B96_.wvu.FilterData" localSheetId="0">'Респ на 1.07.2024г '!$A$83:$C$83</definedName>
    <definedName name="Z_B2435D3C_EBA5_415D_A24A_390495D3126A_.wvu.FilterData" localSheetId="1">'Консолид на 01.07.2024г '!$A$77:$D$77</definedName>
    <definedName name="Z_B2435D3C_EBA5_415D_A24A_390495D3126A_.wvu.FilterData" localSheetId="0">'Респ на 1.07.2024г '!$A$83:$C$83</definedName>
    <definedName name="Z_B5094D31_E174_4175_926F_6EF3D25A3E98_.wvu.FilterData" localSheetId="0">'Респ на 1.07.2024г '!$A$87:$C$171</definedName>
    <definedName name="Z_B5094D31_E174_4175_926F_6EF3D25A3E98_.wvu.PrintArea" localSheetId="0">'Респ на 1.07.2024г '!$A$2:$C$190</definedName>
    <definedName name="Z_B5094D31_E174_4175_926F_6EF3D25A3E98_.wvu.PrintTitles" localSheetId="0">'Респ на 1.07.2024г '!$85:$85</definedName>
    <definedName name="Z_B67A5796_E4D6_410C_BEA4_609F53925956_.wvu.FilterData" localSheetId="0">'Респ на 1.07.2024г '!$A$87:$C$171</definedName>
    <definedName name="Z_B81F8C3A_6284_44E9_BAFE_86AA1FCBEB9A_.wvu.FilterData" localSheetId="0">'Респ на 1.07.2024г '!$A$87:$C$171</definedName>
    <definedName name="Z_BD408BE5_D5FD_4046_9572_7FE88B6268E7_.wvu.FilterData" localSheetId="0">'Респ на 1.07.2024г '!$A$87:$C$171</definedName>
    <definedName name="Z_BD674180_2FB5_4EF6_995F_7267EA6F1AD4_.wvu.FilterData" localSheetId="0">'Респ на 1.07.2024г '!$A$87:$C$171</definedName>
    <definedName name="Z_BD674180_2FB5_4EF6_995F_7267EA6F1AD4_.wvu.PrintArea" localSheetId="0">'Респ на 1.07.2024г '!$A$2:$C$190</definedName>
    <definedName name="Z_BD674180_2FB5_4EF6_995F_7267EA6F1AD4_.wvu.PrintTitles" localSheetId="0">'Респ на 1.07.2024г '!$85:$85</definedName>
    <definedName name="Z_BDD02BCC_C7D0_4BD2_9675_1A1CA6EFD1EC_.wvu.FilterData" localSheetId="0">'Респ на 1.07.2024г '!$A$83:$C$83</definedName>
    <definedName name="Z_BF672DD3_C29D_4619_A85C_7E7EDFC3AFC4_.wvu.FilterData" localSheetId="1">'Консолид на 01.07.2024г '!$A$77:$D$77</definedName>
    <definedName name="Z_BF672DD3_C29D_4619_A85C_7E7EDFC3AFC4_.wvu.FilterData" localSheetId="0">'Респ на 1.07.2024г '!$A$83:$C$83</definedName>
    <definedName name="Z_C138B026_10AE_4DB4_8A1F_1BEF6003491D_.wvu.FilterData" localSheetId="0">'Респ на 1.07.2024г '!$A$85:$C$171</definedName>
    <definedName name="Z_C1B072F5_8858_45BA_928B_5333BA0F4155_.wvu.FilterData" localSheetId="0">'Респ на 1.07.2024г '!$A$87:$C$171</definedName>
    <definedName name="Z_C2EC8F8D_A734_4B5B_ADB6_829D6955F436_.wvu.FilterData" localSheetId="1">'Консолид на 01.07.2024г '!$A$77:$D$77</definedName>
    <definedName name="Z_C2EC8F8D_A734_4B5B_ADB6_829D6955F436_.wvu.FilterData" localSheetId="0">'Респ на 1.07.2024г '!$A$83:$C$83</definedName>
    <definedName name="Z_C628D739_F5F6_4751_B4E4_7BA758744C7E_.wvu.Cols" localSheetId="0">'Респ на 1.07.2024г '!$B:$B</definedName>
    <definedName name="Z_C628D739_F5F6_4751_B4E4_7BA758744C7E_.wvu.FilterData" localSheetId="0">'Респ на 1.07.2024г '!$A$87:$C$171</definedName>
    <definedName name="Z_C628D739_F5F6_4751_B4E4_7BA758744C7E_.wvu.PrintArea" localSheetId="0">'Респ на 1.07.2024г '!$A$2:$C$190</definedName>
    <definedName name="Z_C628D739_F5F6_4751_B4E4_7BA758744C7E_.wvu.PrintTitles" localSheetId="0">'Респ на 1.07.2024г '!$85:$85</definedName>
    <definedName name="Z_C628D739_F5F6_4751_B4E4_7BA758744C7E_.wvu.Rows" localSheetId="0">'Респ на 1.07.2024г '!$73:$73</definedName>
    <definedName name="Z_CCC548FE_4360_46A7_82FB_AF94A8A45431_.wvu.FilterData" localSheetId="1">'Консолид на 01.07.2024г '!$A$77:$D$77</definedName>
    <definedName name="Z_CCC548FE_4360_46A7_82FB_AF94A8A45431_.wvu.FilterData" localSheetId="0">'Респ на 1.07.2024г '!$A$83:$C$83</definedName>
    <definedName name="Z_D428B5A2_EAC0_48D0_9629_44ED9B4656D3_.wvu.FilterData" localSheetId="0">'Респ на 1.07.2024г '!$A$87:$C$171</definedName>
    <definedName name="Z_D7C2438E_5530_4D1E_8335_D882E7B28493_.wvu.FilterData" localSheetId="1">'Консолид на 01.07.2024г '!$A$77:$D$77</definedName>
    <definedName name="Z_D7C2438E_5530_4D1E_8335_D882E7B28493_.wvu.FilterData" localSheetId="0">'Респ на 1.07.2024г '!$A$83:$C$83</definedName>
    <definedName name="Z_DB7D7F04_D8D6_4E86_9967_53DEAC554610_.wvu.FilterData" localSheetId="0">'Респ на 1.07.2024г '!$A$87:$C$171</definedName>
    <definedName name="Z_E3039D43_BDAB_4951_BFE5_C6DCEF15FE5B_.wvu.FilterData" localSheetId="0">'Респ на 1.07.2024г '!$A$85:$C$171</definedName>
    <definedName name="Z_E3039D43_BDAB_4951_BFE5_C6DCEF15FE5B_.wvu.PrintArea" localSheetId="0">'Респ на 1.07.2024г '!$A$2:$C$189</definedName>
    <definedName name="Z_E3039D43_BDAB_4951_BFE5_C6DCEF15FE5B_.wvu.PrintTitles" localSheetId="0">'Респ на 1.07.2024г '!$85:$85</definedName>
    <definedName name="Z_EB729312_F72C_4969_A340_11B200BC223B_.wvu.FilterData" localSheetId="1">'Консолид на 01.07.2024г '!$A$77:$D$77</definedName>
    <definedName name="Z_EB729312_F72C_4969_A340_11B200BC223B_.wvu.FilterData" localSheetId="0">'Респ на 1.07.2024г '!$A$83:$C$83</definedName>
    <definedName name="Z_EB729312_F72C_4969_A340_11B200BC223B_.wvu.PrintArea" localSheetId="1">'Консолид на 01.07.2024г '!$A$2:$F$179</definedName>
    <definedName name="Z_EB729312_F72C_4969_A340_11B200BC223B_.wvu.PrintArea" localSheetId="0">'Респ на 1.07.2024г '!$1:$190</definedName>
    <definedName name="Z_EB729312_F72C_4969_A340_11B200BC223B_.wvu.PrintTitles" localSheetId="1">'Консолид на 01.07.2024г '!$81:$81</definedName>
    <definedName name="Z_EB729312_F72C_4969_A340_11B200BC223B_.wvu.PrintTitles" localSheetId="0">'Респ на 1.07.2024г '!$85:$85</definedName>
    <definedName name="Z_EC3FA91A_2598_45A1_A350_EE3EC22658E6_.wvu.FilterData" localSheetId="0">'Респ на 1.07.2024г '!$A$83:$C$83</definedName>
    <definedName name="Z_ED1A8729_BE46_4D1A_B467_5B4C2E918BB7_.wvu.FilterData" localSheetId="0">'Респ на 1.07.2024г '!$A$87:$C$171</definedName>
    <definedName name="Z_F6030651_4181_41D7_9BD7_C135FDF67C69_.wvu.FilterData" localSheetId="0">'Респ на 1.07.2024г '!$A$87:$C$171</definedName>
    <definedName name="Z_FFDD6EB3_4CF8_4F83_9E82_47668264D6C5_.wvu.FilterData" localSheetId="0">'Респ на 1.07.2024г '!$A$87:$C$171</definedName>
    <definedName name="_xlnm.Print_Titles" localSheetId="2">'ГП на 01.07.24'!$3:$4</definedName>
    <definedName name="_xlnm.Print_Titles" localSheetId="1">'Консолид на 01.07.2024г '!$81:$81</definedName>
    <definedName name="_xlnm.Print_Titles" localSheetId="0">'Респ на 1.07.2024г '!$85:$85</definedName>
    <definedName name="_xlnm.Print_Area" localSheetId="2">'ГП на 01.07.24'!$A$1:$P$220</definedName>
    <definedName name="_xlnm.Print_Area" localSheetId="0">'Респ на 1.07.2024г '!$A$2:$G$190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5" i="2" l="1"/>
  <c r="F25" i="2"/>
  <c r="G24" i="2"/>
  <c r="F24" i="2"/>
  <c r="G23" i="2"/>
  <c r="F23" i="2"/>
  <c r="G22" i="2"/>
  <c r="F22" i="2"/>
  <c r="G21" i="2"/>
  <c r="F21" i="2"/>
  <c r="G20" i="2"/>
  <c r="F20" i="2"/>
  <c r="G19" i="2"/>
  <c r="F19" i="2"/>
  <c r="G18" i="2"/>
  <c r="F18" i="2"/>
  <c r="G17" i="2"/>
  <c r="F17" i="2"/>
  <c r="G16" i="2"/>
  <c r="F16" i="2"/>
  <c r="G15" i="2"/>
  <c r="F15" i="2"/>
  <c r="G14" i="2"/>
  <c r="F14" i="2"/>
  <c r="G13" i="2"/>
  <c r="F13" i="2"/>
  <c r="G12" i="2"/>
  <c r="F12" i="2"/>
  <c r="E40" i="1" l="1"/>
  <c r="E10" i="1" s="1"/>
  <c r="E68" i="1"/>
  <c r="E67" i="1" s="1"/>
  <c r="E66" i="1" s="1"/>
  <c r="E31" i="1" l="1"/>
  <c r="E10" i="2"/>
  <c r="D10" i="2"/>
  <c r="F17" i="1" l="1"/>
  <c r="G17" i="1"/>
  <c r="F16" i="1"/>
  <c r="G16" i="1"/>
  <c r="F15" i="1"/>
  <c r="G15" i="1"/>
  <c r="G86" i="2" l="1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85" i="2"/>
  <c r="G84" i="2"/>
  <c r="F84" i="2"/>
  <c r="C177" i="2" l="1"/>
  <c r="C164" i="2" s="1"/>
  <c r="G90" i="1" l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G89" i="1"/>
  <c r="F89" i="1"/>
  <c r="G88" i="1"/>
  <c r="F88" i="1"/>
  <c r="C55" i="2" l="1"/>
  <c r="F73" i="2" l="1"/>
  <c r="F35" i="2"/>
  <c r="D77" i="2"/>
  <c r="E77" i="2"/>
  <c r="C77" i="2"/>
  <c r="C161" i="2" s="1"/>
  <c r="E55" i="2"/>
  <c r="D55" i="2"/>
  <c r="E28" i="2"/>
  <c r="F28" i="2" s="1"/>
  <c r="D28" i="2"/>
  <c r="F29" i="2"/>
  <c r="C10" i="2"/>
  <c r="G76" i="2"/>
  <c r="F76" i="2"/>
  <c r="G75" i="2"/>
  <c r="F75" i="2"/>
  <c r="G74" i="2"/>
  <c r="F74" i="2"/>
  <c r="G73" i="2"/>
  <c r="G72" i="2"/>
  <c r="F72" i="2"/>
  <c r="G71" i="2"/>
  <c r="F71" i="2"/>
  <c r="G70" i="2"/>
  <c r="F70" i="2"/>
  <c r="G69" i="2"/>
  <c r="F69" i="2"/>
  <c r="G68" i="2"/>
  <c r="F68" i="2"/>
  <c r="G67" i="2"/>
  <c r="F67" i="2"/>
  <c r="G66" i="2"/>
  <c r="F66" i="2"/>
  <c r="G65" i="2"/>
  <c r="F65" i="2"/>
  <c r="G64" i="2"/>
  <c r="F64" i="2"/>
  <c r="G63" i="2"/>
  <c r="F63" i="2"/>
  <c r="G62" i="2"/>
  <c r="F62" i="2"/>
  <c r="G61" i="2"/>
  <c r="F61" i="2"/>
  <c r="G60" i="2"/>
  <c r="F60" i="2"/>
  <c r="G59" i="2"/>
  <c r="F59" i="2"/>
  <c r="G58" i="2"/>
  <c r="F58" i="2"/>
  <c r="G57" i="2"/>
  <c r="F57" i="2"/>
  <c r="G56" i="2"/>
  <c r="F56" i="2"/>
  <c r="G54" i="2"/>
  <c r="F54" i="2"/>
  <c r="G53" i="2"/>
  <c r="F53" i="2"/>
  <c r="G52" i="2"/>
  <c r="F52" i="2"/>
  <c r="G51" i="2"/>
  <c r="F51" i="2"/>
  <c r="G50" i="2"/>
  <c r="F50" i="2"/>
  <c r="G49" i="2"/>
  <c r="F49" i="2"/>
  <c r="G48" i="2"/>
  <c r="F48" i="2"/>
  <c r="G47" i="2"/>
  <c r="F47" i="2"/>
  <c r="G46" i="2"/>
  <c r="F46" i="2"/>
  <c r="G45" i="2"/>
  <c r="F45" i="2"/>
  <c r="G44" i="2"/>
  <c r="F44" i="2"/>
  <c r="G43" i="2"/>
  <c r="F43" i="2"/>
  <c r="G42" i="2"/>
  <c r="F42" i="2"/>
  <c r="G41" i="2"/>
  <c r="F41" i="2"/>
  <c r="G40" i="2"/>
  <c r="F40" i="2"/>
  <c r="G39" i="2"/>
  <c r="F39" i="2"/>
  <c r="G38" i="2"/>
  <c r="F38" i="2"/>
  <c r="G37" i="2"/>
  <c r="F37" i="2"/>
  <c r="G36" i="2"/>
  <c r="F36" i="2"/>
  <c r="G35" i="2"/>
  <c r="G34" i="2"/>
  <c r="F34" i="2"/>
  <c r="G33" i="2"/>
  <c r="F33" i="2"/>
  <c r="G32" i="2"/>
  <c r="F32" i="2"/>
  <c r="G31" i="2"/>
  <c r="F31" i="2"/>
  <c r="G30" i="2"/>
  <c r="F30" i="2"/>
  <c r="G27" i="2"/>
  <c r="F27" i="2"/>
  <c r="G26" i="2"/>
  <c r="F26" i="2"/>
  <c r="G11" i="2"/>
  <c r="F11" i="2"/>
  <c r="G9" i="2"/>
  <c r="F9" i="2"/>
  <c r="G77" i="2" l="1"/>
  <c r="F55" i="2"/>
  <c r="F77" i="2"/>
  <c r="G55" i="2"/>
  <c r="G28" i="2"/>
  <c r="G29" i="2"/>
  <c r="G10" i="2"/>
  <c r="F10" i="2"/>
  <c r="D66" i="1"/>
  <c r="G82" i="1" l="1"/>
  <c r="F82" i="1"/>
  <c r="G81" i="1"/>
  <c r="F81" i="1"/>
  <c r="G80" i="1"/>
  <c r="F80" i="1"/>
  <c r="G79" i="1"/>
  <c r="F79" i="1"/>
  <c r="G78" i="1"/>
  <c r="F78" i="1"/>
  <c r="G77" i="1"/>
  <c r="F77" i="1"/>
  <c r="G76" i="1"/>
  <c r="F76" i="1"/>
  <c r="G75" i="1"/>
  <c r="F75" i="1"/>
  <c r="G74" i="1"/>
  <c r="F74" i="1"/>
  <c r="G73" i="1"/>
  <c r="F73" i="1"/>
  <c r="G72" i="1"/>
  <c r="F72" i="1"/>
  <c r="G71" i="1"/>
  <c r="F71" i="1"/>
  <c r="G70" i="1"/>
  <c r="F70" i="1"/>
  <c r="G69" i="1"/>
  <c r="F69" i="1"/>
  <c r="G68" i="1"/>
  <c r="F68" i="1"/>
  <c r="G67" i="1"/>
  <c r="F67" i="1"/>
  <c r="G66" i="1"/>
  <c r="F66" i="1"/>
  <c r="F65" i="1"/>
  <c r="F64" i="1"/>
  <c r="F63" i="1"/>
  <c r="F62" i="1"/>
  <c r="F61" i="1"/>
  <c r="F60" i="1"/>
  <c r="F59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0" i="1"/>
  <c r="F29" i="1"/>
  <c r="F26" i="1"/>
  <c r="F25" i="1"/>
  <c r="F24" i="1"/>
  <c r="F23" i="1"/>
  <c r="F22" i="1"/>
  <c r="F21" i="1"/>
  <c r="F20" i="1"/>
  <c r="F19" i="1"/>
  <c r="F18" i="1"/>
  <c r="F14" i="1"/>
  <c r="G13" i="1"/>
  <c r="F13" i="1"/>
  <c r="F12" i="1"/>
  <c r="F11" i="1"/>
  <c r="E58" i="1"/>
  <c r="E9" i="1" s="1"/>
  <c r="E83" i="1" s="1"/>
  <c r="C58" i="1"/>
  <c r="D58" i="1" s="1"/>
  <c r="C31" i="1"/>
  <c r="G31" i="1" s="1"/>
  <c r="G32" i="1"/>
  <c r="C10" i="1"/>
  <c r="F10" i="1" s="1"/>
  <c r="D65" i="1"/>
  <c r="G65" i="1" s="1"/>
  <c r="D64" i="1"/>
  <c r="G64" i="1" s="1"/>
  <c r="D63" i="1"/>
  <c r="G63" i="1" s="1"/>
  <c r="D62" i="1"/>
  <c r="G62" i="1" s="1"/>
  <c r="D61" i="1"/>
  <c r="G61" i="1" s="1"/>
  <c r="D60" i="1"/>
  <c r="G60" i="1" s="1"/>
  <c r="D59" i="1"/>
  <c r="G59" i="1" s="1"/>
  <c r="D57" i="1"/>
  <c r="G57" i="1" s="1"/>
  <c r="D56" i="1"/>
  <c r="G56" i="1" s="1"/>
  <c r="D55" i="1"/>
  <c r="G55" i="1" s="1"/>
  <c r="D54" i="1"/>
  <c r="G54" i="1" s="1"/>
  <c r="G53" i="1"/>
  <c r="D52" i="1"/>
  <c r="G52" i="1" s="1"/>
  <c r="D51" i="1"/>
  <c r="G51" i="1" s="1"/>
  <c r="D50" i="1"/>
  <c r="G50" i="1" s="1"/>
  <c r="D49" i="1"/>
  <c r="G49" i="1" s="1"/>
  <c r="G48" i="1"/>
  <c r="D47" i="1"/>
  <c r="G47" i="1" s="1"/>
  <c r="D46" i="1"/>
  <c r="G46" i="1" s="1"/>
  <c r="D45" i="1"/>
  <c r="G45" i="1" s="1"/>
  <c r="G44" i="1"/>
  <c r="D43" i="1"/>
  <c r="G43" i="1" s="1"/>
  <c r="D42" i="1"/>
  <c r="G42" i="1" s="1"/>
  <c r="D41" i="1"/>
  <c r="G41" i="1" s="1"/>
  <c r="G40" i="1"/>
  <c r="D39" i="1"/>
  <c r="G39" i="1" s="1"/>
  <c r="D38" i="1"/>
  <c r="G38" i="1" s="1"/>
  <c r="D37" i="1"/>
  <c r="G37" i="1" s="1"/>
  <c r="D36" i="1"/>
  <c r="G36" i="1" s="1"/>
  <c r="D35" i="1"/>
  <c r="G35" i="1" s="1"/>
  <c r="D34" i="1"/>
  <c r="G34" i="1" s="1"/>
  <c r="G33" i="1"/>
  <c r="D30" i="1"/>
  <c r="G30" i="1" s="1"/>
  <c r="D29" i="1"/>
  <c r="G29" i="1" s="1"/>
  <c r="D26" i="1"/>
  <c r="G26" i="1" s="1"/>
  <c r="D25" i="1"/>
  <c r="G25" i="1" s="1"/>
  <c r="D24" i="1"/>
  <c r="G24" i="1" s="1"/>
  <c r="D23" i="1"/>
  <c r="G23" i="1" s="1"/>
  <c r="D22" i="1"/>
  <c r="G22" i="1" s="1"/>
  <c r="D21" i="1"/>
  <c r="G21" i="1" s="1"/>
  <c r="D20" i="1"/>
  <c r="G20" i="1" s="1"/>
  <c r="D19" i="1"/>
  <c r="G19" i="1" s="1"/>
  <c r="G18" i="1"/>
  <c r="G14" i="1"/>
  <c r="G12" i="1"/>
  <c r="G11" i="1"/>
  <c r="G58" i="1" l="1"/>
  <c r="F31" i="1"/>
  <c r="G10" i="1"/>
  <c r="F58" i="1"/>
  <c r="C9" i="1"/>
  <c r="F83" i="1" l="1"/>
  <c r="F9" i="1"/>
  <c r="D83" i="1"/>
  <c r="G83" i="1" s="1"/>
  <c r="G9" i="1"/>
</calcChain>
</file>

<file path=xl/sharedStrings.xml><?xml version="1.0" encoding="utf-8"?>
<sst xmlns="http://schemas.openxmlformats.org/spreadsheetml/2006/main" count="1494" uniqueCount="1032">
  <si>
    <t>Отчет</t>
  </si>
  <si>
    <t xml:space="preserve">об исполнении республиканского бюджета </t>
  </si>
  <si>
    <t>Кабардино-Балкарской Республики</t>
  </si>
  <si>
    <t>(тыс.рублей)</t>
  </si>
  <si>
    <t>Наименование показателей</t>
  </si>
  <si>
    <t>Код бюджетной классификации</t>
  </si>
  <si>
    <t>НАЛОГОВЫЕ И НЕНАЛОГОВЫЕ ДОХОДЫ</t>
  </si>
  <si>
    <t>000 1 00 00000 00 0000 000</t>
  </si>
  <si>
    <t>НАЛОГОВЫЕ ДОХОДЫ</t>
  </si>
  <si>
    <t>Налог на прибыль организаций</t>
  </si>
  <si>
    <t>000 1 01 01000 00 0000 110</t>
  </si>
  <si>
    <t>Налог на прибыль организаций, зачисляемый в бюджеты бюджетной системы Российской Федерации по соответствующим ставкам</t>
  </si>
  <si>
    <t xml:space="preserve">000 1 01 01010 00 0000 110 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</si>
  <si>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</si>
  <si>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000 1 01 01012 02 0000 110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</si>
  <si>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</si>
  <si>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</si>
  <si>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</si>
  <si>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</si>
  <si>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</si>
  <si>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</si>
  <si>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</si>
  <si>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</si>
  <si>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</si>
  <si>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000 1 01 02040 01 00000 110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</si>
  <si>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</si>
  <si>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</si>
  <si>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</si>
  <si>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000 1 03 02000 01 0000110</t>
  </si>
  <si>
    <t>Акцизы на алкогольную продукцию</t>
  </si>
  <si>
    <t>000  1  03 21000  00  0000  000</t>
  </si>
  <si>
    <t>000  1  03  31000  00  0000  000</t>
  </si>
  <si>
    <t>Налоги на совокупный доход</t>
  </si>
  <si>
    <t>000 1 05 00000 00 0000 000</t>
  </si>
  <si>
    <t>Налог, взимаемый в связи с применением упрощенной системы налогообложения</t>
  </si>
  <si>
    <t>000 1 05 01000 00 0000 110</t>
  </si>
  <si>
    <t>Налог, взимаемый с налогоплательщиков, выбравших в качестве объекта налогообложения доходы</t>
  </si>
  <si>
    <t>000 1 05 01010 01 0000 110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</si>
  <si>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</si>
  <si>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</si>
  <si>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</si>
  <si>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000 1 05 01050 01 0000 110</t>
  </si>
  <si>
    <t>Единый сельскохозяйственный налог</t>
  </si>
  <si>
    <t>Налог на профессиональный доход</t>
  </si>
  <si>
    <t>Налоги на имущество</t>
  </si>
  <si>
    <t>000 1 06 00000 00 0000 000</t>
  </si>
  <si>
    <t>Налог на имущество организаций</t>
  </si>
  <si>
    <t>000 1 06 02000 02 0000 110</t>
  </si>
  <si>
    <t>Транспортный налог</t>
  </si>
  <si>
    <t>000 1 06 04000 02 0000 110</t>
  </si>
  <si>
    <t>Налог на игорный бизнес</t>
  </si>
  <si>
    <t>000 1 06 05000 02 0000 110</t>
  </si>
  <si>
    <t>Налоги, сборы и регулярные платежи за пользование природными ресурсами</t>
  </si>
  <si>
    <t>000 1 07 00000 00 0000 000</t>
  </si>
  <si>
    <t>Налог на добычу полезных ископаемых</t>
  </si>
  <si>
    <t>000 1 07 01000 01 0000 110</t>
  </si>
  <si>
    <t>Регулярные платежи за добычу полезных ископаемых (роялти) при выполнении соглашений о разделе продукции</t>
  </si>
  <si>
    <t>000 1 07 02000 01 0000 110</t>
  </si>
  <si>
    <t>Сборы за пользование объектами животного мира и за пользование объектами водных биологических ресурсов</t>
  </si>
  <si>
    <t>000 1 07 04000 01 0000 110</t>
  </si>
  <si>
    <t>Государственная пошлина</t>
  </si>
  <si>
    <t>000 1 08 00000 00 0000 000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</si>
  <si>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</si>
  <si>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>000 1 08 06000 01 0000 110</t>
  </si>
  <si>
    <t>Государственная пошлина за государственную регистрацию, а также за совершение прочих юридически значимых действий</t>
  </si>
  <si>
    <t>000 1 08 07000 01 0000 110</t>
  </si>
  <si>
    <t>Задолженность и перерасчеты по отмененным налогам, сборам и иным обязательным платежам</t>
  </si>
  <si>
    <t>000 1 09 00000 00 0000 000</t>
  </si>
  <si>
    <t>000 1 09 04000 00 0000 110</t>
  </si>
  <si>
    <t>Прочие налоги и сборы (по отмененным налогам и сборам субъектов Российской Федерации)</t>
  </si>
  <si>
    <t>000 1 09 06000 02 0000 110</t>
  </si>
  <si>
    <t xml:space="preserve"> НЕНАЛОГОВЫЕ ДОХОДЫ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</si>
  <si>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</si>
  <si>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</si>
  <si>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Платежи при пользовании природными ресурсами</t>
  </si>
  <si>
    <t>000 1 12 00000 00 0000 000</t>
  </si>
  <si>
    <t>Доходы от оказания платных услуг (работ) и компенсации затрат государства</t>
  </si>
  <si>
    <t>000 1 13 00000 00 0000 000</t>
  </si>
  <si>
    <t>Доходы от продажи материальных и нематериальных активов</t>
  </si>
  <si>
    <t>000 1 14 00000 00 0000 000</t>
  </si>
  <si>
    <t>Административные платежи и сборы</t>
  </si>
  <si>
    <t>000 1 15 00000 00 0000 000</t>
  </si>
  <si>
    <t>Штрафы, санкции, возмещение ущерба</t>
  </si>
  <si>
    <t>000 1 16 00000 00 0000 000</t>
  </si>
  <si>
    <t>Прочие неналоговые доходы</t>
  </si>
  <si>
    <t>000 1 17 00000 00 0000 000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</si>
  <si>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</si>
  <si>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</si>
  <si>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</si>
  <si>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</si>
  <si>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</si>
  <si>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</si>
  <si>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</si>
  <si>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000 2 02 15001 02 0000 150</t>
  </si>
  <si>
    <t>Дотации бюджетам субъектов Российской Федерации на поддержку мер по обеспечению сбалансированности бюджетов</t>
  </si>
  <si>
    <t>000 2 02 15002 00 0000 150</t>
  </si>
  <si>
    <t>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</t>
  </si>
  <si>
    <t>000 2 02 15009 02 0000 150</t>
  </si>
  <si>
    <t>Субсидии бюджетам бюджетной системы  Российской Федерации (межбюджетные субсидии)</t>
  </si>
  <si>
    <t>000 2 02 20000 00 0000 150</t>
  </si>
  <si>
    <t>Субвенции бюджетам бюджетной системы Российской Федерации</t>
  </si>
  <si>
    <t>000 2 02 30000 00 0000 150</t>
  </si>
  <si>
    <t>Иные межбюджетные трансферты</t>
  </si>
  <si>
    <t>000 2 02 40000 00 0000 150</t>
  </si>
  <si>
    <t>Безвозмездные поступления от государственных (муниципальных) организаций</t>
  </si>
  <si>
    <t>000 2 03 00000 00 0000 000</t>
  </si>
  <si>
    <t>Поступления от денежных пожертвований, предоставляемых негосударственными организациями получателям средств бюджетов субъектов Российской Федерации</t>
  </si>
  <si>
    <t>000 2 04 00000 00 0000 000</t>
  </si>
  <si>
    <t>Прочие безвозмездные поступления</t>
  </si>
  <si>
    <t>000 2 07 00000 00 0000 000</t>
  </si>
  <si>
    <t>Доходы бюджетов бюджетной системы Российской Федерации от возврата 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</si>
  <si>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000 2 18 00000 00 0000 000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</si>
  <si>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</si>
  <si>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</si>
  <si>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ВСЕГО ДОХОДОВ</t>
  </si>
  <si>
    <t>РАСХОДЫ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</si>
  <si>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</si>
  <si>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</si>
  <si>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</si>
  <si>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</si>
  <si>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</si>
  <si>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</si>
  <si>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</si>
  <si>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</si>
  <si>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</si>
  <si>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</si>
  <si>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</si>
  <si>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</si>
  <si>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проведения выборов и референдумов</t>
  </si>
  <si>
    <t>0107</t>
  </si>
  <si>
    <t>Фундаментальные исследования</t>
  </si>
  <si>
    <t>0110</t>
  </si>
  <si>
    <t>Резервные фонды</t>
  </si>
  <si>
    <t>0111</t>
  </si>
  <si>
    <t>Прикладные научные исследования в области общегосударственных вопросов</t>
  </si>
  <si>
    <t>0112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</si>
  <si>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</si>
  <si>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</si>
  <si>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</si>
  <si>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</si>
  <si>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</si>
  <si>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</si>
  <si>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</si>
  <si>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</si>
  <si>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</si>
  <si>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</si>
  <si>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Обеспечение пожарной безопасности</t>
  </si>
  <si>
    <t>0310</t>
  </si>
  <si>
    <t>Миграционная политика</t>
  </si>
  <si>
    <t>0311</t>
  </si>
  <si>
    <t>Другие вопросы в области национальной безопасности и правоохранительной деятельности</t>
  </si>
  <si>
    <t>0314</t>
  </si>
  <si>
    <t>Национальная экономика</t>
  </si>
  <si>
    <t>0400</t>
  </si>
  <si>
    <t>Общеэкономические вопросы</t>
  </si>
  <si>
    <t>0401</t>
  </si>
  <si>
    <t>Топливно-энергетический комплекс</t>
  </si>
  <si>
    <t>0402</t>
  </si>
  <si>
    <t>Воспроизводство минерально-сырьевой базы</t>
  </si>
  <si>
    <t>0404</t>
  </si>
  <si>
    <t>Сельское хозяйство и рыболовство</t>
  </si>
  <si>
    <t>0405</t>
  </si>
  <si>
    <t>Водное хозяйство</t>
  </si>
  <si>
    <t>0406</t>
  </si>
  <si>
    <t>Лесное хозяйство</t>
  </si>
  <si>
    <t>0407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</si>
  <si>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</si>
  <si>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</si>
  <si>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</si>
  <si>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</si>
  <si>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</si>
  <si>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</si>
  <si>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</si>
  <si>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</si>
  <si>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</si>
  <si>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</si>
  <si>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</si>
  <si>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</si>
  <si>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</si>
  <si>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</si>
  <si>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</si>
  <si>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</si>
  <si>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</si>
  <si>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</si>
  <si>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Охрана окружающей среды</t>
  </si>
  <si>
    <t>0600</t>
  </si>
  <si>
    <t>Сбор, удаление отходов и очистка сточных вод</t>
  </si>
  <si>
    <t>0602</t>
  </si>
  <si>
    <t>Охрана объектов растительного и животного мира и среды их обитания</t>
  </si>
  <si>
    <t>0603</t>
  </si>
  <si>
    <t>Прикладные научные исследования в области охраны окружающей среды</t>
  </si>
  <si>
    <t>0604</t>
  </si>
  <si>
    <t>Другие вопросы в области охраны окружающей среды</t>
  </si>
  <si>
    <t>0605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</si>
  <si>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</si>
  <si>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</si>
  <si>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</si>
  <si>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</si>
  <si>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</si>
  <si>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</si>
  <si>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Дополнительное образование детей</t>
  </si>
  <si>
    <t>0703</t>
  </si>
  <si>
    <t>Среднее профессиональное образование</t>
  </si>
  <si>
    <t>0704</t>
  </si>
  <si>
    <t>Профессиональная подготовка, переподготовка и повышение квалификации</t>
  </si>
  <si>
    <t>0705</t>
  </si>
  <si>
    <t>Высшее образование</t>
  </si>
  <si>
    <t>0706</t>
  </si>
  <si>
    <t>Молодежная политика</t>
  </si>
  <si>
    <t>0707</t>
  </si>
  <si>
    <t>Прикладные научные исследования в области образования</t>
  </si>
  <si>
    <t>0708</t>
  </si>
  <si>
    <t>Другие вопросы в области образования</t>
  </si>
  <si>
    <t>0709</t>
  </si>
  <si>
    <t>Культура и кинематография</t>
  </si>
  <si>
    <t>0800</t>
  </si>
  <si>
    <t>Культура</t>
  </si>
  <si>
    <t>0801</t>
  </si>
  <si>
    <t>Кинематография</t>
  </si>
  <si>
    <t>0802</t>
  </si>
  <si>
    <t>Другие вопросы в области культуры, кинематографии</t>
  </si>
  <si>
    <t>0804</t>
  </si>
  <si>
    <t>Здравоохранение</t>
  </si>
  <si>
    <t>0900</t>
  </si>
  <si>
    <t>Стационарная медицинская помощь</t>
  </si>
  <si>
    <t>0901</t>
  </si>
  <si>
    <t>Амбулаторная помощь</t>
  </si>
  <si>
    <t>0902</t>
  </si>
  <si>
    <t>Скорая медицинская помощь</t>
  </si>
  <si>
    <t>0904</t>
  </si>
  <si>
    <t>Санаторно-оздоровительная помощь</t>
  </si>
  <si>
    <t>0905</t>
  </si>
  <si>
    <t>Заготовка, переработка, хранение и обеспечение безопасности донорской крови и её компонентов</t>
  </si>
  <si>
    <t>0906</t>
  </si>
  <si>
    <t xml:space="preserve">Другие вопросы в области здравоохранения </t>
  </si>
  <si>
    <t>0909</t>
  </si>
  <si>
    <t>Социальная политика</t>
  </si>
  <si>
    <t>1000</t>
  </si>
  <si>
    <t>Пенсионное обеспечение</t>
  </si>
  <si>
    <t>1001</t>
  </si>
  <si>
    <t>Социальное обслуживание населения</t>
  </si>
  <si>
    <t>1002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</si>
  <si>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</si>
  <si>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</si>
  <si>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</si>
  <si>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</si>
  <si>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</si>
  <si>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</si>
  <si>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</si>
  <si>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</si>
  <si>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Физическая культура</t>
  </si>
  <si>
    <t>1101</t>
  </si>
  <si>
    <t>Массовый спорт</t>
  </si>
  <si>
    <t>1102</t>
  </si>
  <si>
    <t>Спорт высших достижений</t>
  </si>
  <si>
    <t>1103</t>
  </si>
  <si>
    <t>Другие вопросы в области физической культуры и спорта</t>
  </si>
  <si>
    <t>1105</t>
  </si>
  <si>
    <t>Средства массовой информации</t>
  </si>
  <si>
    <t>1200</t>
  </si>
  <si>
    <t>Телевидение и радиовещание</t>
  </si>
  <si>
    <t>1201</t>
  </si>
  <si>
    <t>Периодическая печать и издательства</t>
  </si>
  <si>
    <t>1202</t>
  </si>
  <si>
    <t>Другие вопросы в области средств массовой информации</t>
  </si>
  <si>
    <t>1204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</si>
  <si>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</si>
  <si>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</si>
  <si>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</si>
  <si>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</si>
  <si>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Межбюджетные трансферты общего характера бюджетам бюджетной системы Российской Федерации</t>
  </si>
  <si>
    <t>1400</t>
  </si>
  <si>
    <t>Дотации на выравнивание бюджетной обеспеченности субъектов Российской Федерации и муниципальных образований</t>
  </si>
  <si>
    <t>1401</t>
  </si>
  <si>
    <t>Иные дотации</t>
  </si>
  <si>
    <t>1402</t>
  </si>
  <si>
    <t>Прочие межбюджетные трансферты общего характера</t>
  </si>
  <si>
    <t>1403</t>
  </si>
  <si>
    <t>ВСЕГО РАСХОДОВ</t>
  </si>
  <si>
    <t>9600</t>
  </si>
  <si>
    <t>Результат исполнения бюджета (дефицит «-», профицит «+»)</t>
  </si>
  <si>
    <t>7900</t>
  </si>
  <si>
    <t>ИСТОЧНИКИ ФИНАНСИРОВАНИЯ  ДЕФИЦИТА БЮДЖЕТА</t>
  </si>
  <si>
    <t>Источники финансирования дефицита бюджета - всего</t>
  </si>
  <si>
    <t>000 90 00 00 00 00 0000 000</t>
  </si>
  <si>
    <t>ИСТОЧНИКИ ВНУТРЕННЕГО ФИНАНСИРОВАНИЯ ДЕФИЦИТОВ  БЮДЖЕТОВ</t>
  </si>
  <si>
    <t>000 01 00 00 00 00 0000 000</t>
  </si>
  <si>
    <t>Кредиты кредитных организаций в валюте  Российской Федерации</t>
  </si>
  <si>
    <t>000 01 02 00 00 00 0000 000</t>
  </si>
  <si>
    <t>Получение кредитов от кредитных организаций в  валюте Российской Федерации</t>
  </si>
  <si>
    <t>000 01 02 00 00 00 0000 700</t>
  </si>
  <si>
    <t>Погашение кредитов, предоставленных кредитными  организациями в валюте Российской Федерации</t>
  </si>
  <si>
    <t>000 01 02 00 00 00 0000 800</t>
  </si>
  <si>
    <t>Бюджетные кредиты от других бюджетов бюджетной  системы Российской Федерации</t>
  </si>
  <si>
    <t>000 01 03 00 00 00 0000 000</t>
  </si>
  <si>
    <t>Получение бюджетных кредитов от других  бюджетов бюджетной системы Российской  Федерации в валюте Российской Федерации</t>
  </si>
  <si>
    <t>000 01 03 01 00 00 0000 700</t>
  </si>
  <si>
    <t>Погашение бюджетных кредитов, полученных от  других бюджетов бюджетной системы Российской  Федерации в валюте Российской Федерации</t>
  </si>
  <si>
    <t>000 01 03 01 00 00 0000 800</t>
  </si>
  <si>
    <t>Иные источники внутреннего финансирования  дефицитов бюджетов</t>
  </si>
  <si>
    <t>000 01 06 00 00 00 0000 000</t>
  </si>
  <si>
    <t>Средства от продажи акций и иных форм участия  в капитале, находящихся в государственной и  муниципальной собственности</t>
  </si>
  <si>
    <t>000 01 06 01 00 00 0000 630</t>
  </si>
  <si>
    <t>Возврат бюджетных кредитов, предоставленных  внутри страны в валюте Российской Федерации</t>
  </si>
  <si>
    <t>000 01 06 05 00 00 0000 600</t>
  </si>
  <si>
    <t>Предоставление бюджетных кредитов внутри  страны в валюте Российской Федерации</t>
  </si>
  <si>
    <t>000 01 06 05 00 00 0000 500</t>
  </si>
  <si>
    <t>Операции по управлению остатками средств на единых счетах бюджетов</t>
  </si>
  <si>
    <t>000 01 06 10 02 00 0000 500</t>
  </si>
  <si>
    <t>Изменение остатков средств на счетах по учету  средств бюджета</t>
  </si>
  <si>
    <t>000 01 05 00 00 00 0000 000</t>
  </si>
  <si>
    <t>Увеличение остатков средств бюджетов</t>
  </si>
  <si>
    <t>000 01 05 00 00 00 0000 500</t>
  </si>
  <si>
    <t>Уменьшение остатков средств бюджетов</t>
  </si>
  <si>
    <t>000 01 05 00 00 00 0000 600</t>
  </si>
  <si>
    <t xml:space="preserve">об исполнении консолидированного бюджета  </t>
  </si>
  <si>
    <t>Единый налог на вмененный доход для отдельных видов деятельности</t>
  </si>
  <si>
    <t>000 1 05 02000 02 0000 110</t>
  </si>
  <si>
    <t>000 1 05 03000 01 0000 110</t>
  </si>
  <si>
    <t>Налог, взимаемый в связи с применением патентной системы налогообложения</t>
  </si>
  <si>
    <t>000 1 05 04000 02 0000 110</t>
  </si>
  <si>
    <t>000 1 05 06000 01 0000 110</t>
  </si>
  <si>
    <t>Налог на имущество физических лиц</t>
  </si>
  <si>
    <t>000 1 06 01000 00 0000 110</t>
  </si>
  <si>
    <t>Земельный налог</t>
  </si>
  <si>
    <t>000 1 06 06000 00 0000 110</t>
  </si>
  <si>
    <t>Государственная пошлина по делам, рассматриваемым в судах общей юрисдикции, мировыми судьями</t>
  </si>
  <si>
    <t>000 1 08 03000 01 0000 000</t>
  </si>
  <si>
    <t>Налог на прибыль организаций, зачислявшийся до 1 января 2005 года в местные бюджеты</t>
  </si>
  <si>
    <t>000 1 09 01000 00 0000 110</t>
  </si>
  <si>
    <t>Прочие налоги и сборы (по отмененным местным налогам и сборам)</t>
  </si>
  <si>
    <t>000 1 09 07000 00 0000 110</t>
  </si>
  <si>
    <t>000 2 02 15001 00 0000 150</t>
  </si>
  <si>
    <t>Дотации бюджетам на частичную компенсацию дополнительных расходов на повышение оплаты труда работников бюджетной сферы и иные цели</t>
  </si>
  <si>
    <t>Безвозмездные поступления  от негосударственных организаций в бюджеты городских поселений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</si>
  <si>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</si>
  <si>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000 2 08 00000 00 0000 000</t>
  </si>
  <si>
    <t>Межбюджетные трансферты общего характера бюджетам субъектов Российской Федерации и муниципальных образований</t>
  </si>
  <si>
    <t>Результат исполнения бюджета (дефицит "--", профицит "+")</t>
  </si>
  <si>
    <t>000 01 06 10 00 00 0000 000</t>
  </si>
  <si>
    <t>000 01 00 00 00 00 0000 00А</t>
  </si>
  <si>
    <t xml:space="preserve"> </t>
  </si>
  <si>
    <t>(тыс. рублей)</t>
  </si>
  <si>
    <t>№ п/п</t>
  </si>
  <si>
    <t>Название</t>
  </si>
  <si>
    <t>КЦСР</t>
  </si>
  <si>
    <t>Всего</t>
  </si>
  <si>
    <t>% исполнения</t>
  </si>
  <si>
    <t>за счет средств респ.
бюджета</t>
  </si>
  <si>
    <t>за счет средств фед. бюджета и др.безвозмезд.</t>
  </si>
  <si>
    <t>за счет средств респ. бюджета</t>
  </si>
  <si>
    <t>Всего по ГП</t>
  </si>
  <si>
    <t>Государственная программа Кабардино-Балкарской Республики "Развитие здравоохранения в Кабардино-Балкарской Республике"</t>
  </si>
  <si>
    <t>01 0 00 00000</t>
  </si>
  <si>
    <t>Государственная программа Кабардино-Балкарской Республики "Развитие образования в Кабардино-Балкарской Республике"</t>
  </si>
  <si>
    <t>02 0 00 00000</t>
  </si>
  <si>
    <t>Государственная программа Кабардино-Балкарской Республики "Социальная поддержка населения Кабардино-Балкарской Республики"</t>
  </si>
  <si>
    <t>03 0 00 00000</t>
  </si>
  <si>
    <t>Государственная программа Кабардино-Балкарской Республики "Доступная среда в Кабардино-Балкарской Республике"</t>
  </si>
  <si>
    <t>04 0 00 00000</t>
  </si>
  <si>
    <t>Государственная программа Кабардино-Балкарской Республики "Обеспечение жильем и коммунальными услугами населения Кабардино-Балкарской Республики"</t>
  </si>
  <si>
    <t>05 0 00 00000</t>
  </si>
  <si>
    <t>Государственная программа Кабардино-Балкарской Республики "Содействие занятости населения Кабардино-Балкарской Республики"</t>
  </si>
  <si>
    <t>07 0 00 00000</t>
  </si>
  <si>
    <t>Государственная программа Кабардино-Балкарской Республики "Профилактика правонарушений и укрепление общественного порядка и общественной безопасности в Кабардино-Балкарской Республике"</t>
  </si>
  <si>
    <t>08 0 00 00000</t>
  </si>
  <si>
    <t>Государственная программа Кабардино-Балкарской Республики "Защита населения и территории Кабардино-Балкарской Республики от чрезвычайных ситуаций природного и техногенного характера, обеспечение пожарной безопасности и безопасности людей на водных объектах"</t>
  </si>
  <si>
    <t>10 0 00 00000</t>
  </si>
  <si>
    <t>Государственная программа Кабардино-Балкарской Республики "Культура Кабардино-Балкарии"</t>
  </si>
  <si>
    <t>11 0 00 00000</t>
  </si>
  <si>
    <t>Государственная программа Кабардино-Балкарской Республики "Охрана окружающей среды, воспроизводство и использование природных ресурсов в Кабардино-Балкарской Республике"</t>
  </si>
  <si>
    <t>12 0 00 00000</t>
  </si>
  <si>
    <t>Государственная программа Кабардино-Балкарской Республики "Развитие физической культуры и спорта в Кабардино-Балкарской Республике"</t>
  </si>
  <si>
    <t>13 0 00 00000</t>
  </si>
  <si>
    <t>Государственная программа Кабардино-Балкарской Республики "Экономическое развитие и инновационная экономика"</t>
  </si>
  <si>
    <t>15 0 00 00000</t>
  </si>
  <si>
    <t>Государственная программа Кабардино-Балкарской Республики "Развитие промышленности и торговли в Кабардино-Балкарской Республике"</t>
  </si>
  <si>
    <t>16 0 00 00000</t>
  </si>
  <si>
    <t>Государственная программа Кабардино-Балкарской Республики "Информационное общество"</t>
  </si>
  <si>
    <t>23 0 00 00000</t>
  </si>
  <si>
    <t>Государственная программа Кабардино-Балкарской Республики "Развитие транспортной системы в Кабардино-Балкарской Республике"</t>
  </si>
  <si>
    <t>24 0 00 00000</t>
  </si>
  <si>
    <t>Государственная программа Кабардино-Балкарской Республики "Развитие сельского хозяйства и регулирование рынков сельскохозяйственной продукции, сырья и продовольствия в Кабардино-Балкарской Республике"</t>
  </si>
  <si>
    <t>25 0 00 00000</t>
  </si>
  <si>
    <t>Государственная программа Кабардино-Балкарской Республики "Развитие лесного хозяйства в Кабардино-Балкарской Республике"</t>
  </si>
  <si>
    <t>29 0 00 00000</t>
  </si>
  <si>
    <t>Государственная программа Кабардино-Балкарской Республики "Энергоэффективность и развитие энергетики в Кабардино-Балкарской Республике"</t>
  </si>
  <si>
    <t>30 0 00 00000</t>
  </si>
  <si>
    <t>Государственная программа Кабардино-Балкарской Республики "Управление государственным имуществом Кабардино-Балкарской Республики"</t>
  </si>
  <si>
    <t>38 0 00 00000</t>
  </si>
  <si>
    <t>Государственная программа Кабардино-Балкарской Республики "Управление государственными финансами, государственным долгом и межбюджетными отношениями в Кабардино-Балкарской Республике"</t>
  </si>
  <si>
    <t>39 0 00 00000</t>
  </si>
  <si>
    <t>46 0 00 00000</t>
  </si>
  <si>
    <t>Государственная программа Кабардино-Балкарской Республики "Комплексное развитие сельских территорий Кабардино-Балкарской Республики"</t>
  </si>
  <si>
    <t>48 0 00 00000</t>
  </si>
  <si>
    <t>Государственная программа Кабардино-Балкарской Республики "Развитие туристско-рекреационного комплекса Кабардино-Балкарской Республики"</t>
  </si>
  <si>
    <t>Государственная программа Кабардино-Балкарской Республики "Формирование современной городской среды"</t>
  </si>
  <si>
    <t>55 0 00 00000</t>
  </si>
  <si>
    <t>Государственная программа Кабардино-Балкарской Республики "Профилактика терроризма и экстремизма в Кабардино-Балкарской Республике"</t>
  </si>
  <si>
    <t>56 0 00 00000</t>
  </si>
  <si>
    <t>Непрограммные расходы</t>
  </si>
  <si>
    <t>Всего по республиканскому бюджету КБР</t>
  </si>
  <si>
    <t>000 1 01 01014 02 0000 110</t>
  </si>
  <si>
    <t>000 1 05 03000 00 0001 110</t>
  </si>
  <si>
    <t>Дотации (гранты) бюджетам субъектов Российской Федерации за достижение показателей деятельности органов исполнительной власти субъектов Российской Федерации</t>
  </si>
  <si>
    <t>000 2 02 15549 02 0000 150</t>
  </si>
  <si>
    <t>Дотации бюджетам субъектов Российской Федерации на поддержку мер по обеспечению сбалансированности бюджетов на финансовое обеспечение мероприятий по борьбе с новой коронавирусной инфекцией (COVID-19)</t>
  </si>
  <si>
    <t>000 2 02.15844 02 0000 150</t>
  </si>
  <si>
    <t>Государственная пошлина по делам, рассматриваемым Конституционным Судом Российской Федерации и конституционными (уставными) судами субъектов Российской Федерации</t>
  </si>
  <si>
    <t>000 1 08 02000 01 0000 000</t>
  </si>
  <si>
    <t>Платежи за пользование природными ресурсами</t>
  </si>
  <si>
    <t>000 1 09 03000 00 0000 110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</si>
  <si>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</si>
  <si>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000 1 01 02080 01 00000 110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</si>
  <si>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компании, перешедшими на особый порядок уплаты на основании подачи в налоговый орган соответствующего уведомления (в части суммы налога, не превышающей 650 000 рублей)</t>
  </si>
  <si>
    <t>000 1 01 02090 01 00000 110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</si>
  <si>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компании, за исключением уплачиваемого в связи с переходом на особый порядок уплаты на основании подачи в налоговый орган соответствующего уведомления (в части суммы налога, превышающей 650 000 рублей)</t>
  </si>
  <si>
    <t>000 1 01 0210 01 00000 110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</si>
  <si>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компании, перешедшими на особый порядок уплаты на основании подачи в налоговый орган соответствующего уведомления (в части суммы налога, превышающей 650 000 рублей)</t>
  </si>
  <si>
    <t>000 1 01 0211 01 00000 110</t>
  </si>
  <si>
    <t>000 1 08 05000 01 0000 110</t>
  </si>
  <si>
    <t>Государственная пошлина за государственную регистрацию актов гражданского состояния и другие юридически значимые действия, совершаемые органами записи актов гражданского состояния и иными уполномоченными органами (за исключением консульских учреждений Российской Федерации)</t>
  </si>
  <si>
    <t>Дотации бюджетам на премирование победителей Всероссийского конкурса "Лучшая муниципальная практика"</t>
  </si>
  <si>
    <t>000 2 02 15399 00 0000 150</t>
  </si>
  <si>
    <t>Международные отношения и международное сотрудничество</t>
  </si>
  <si>
    <t>0108</t>
  </si>
  <si>
    <t>Предусмотрено в сводной бюджетной росписи</t>
  </si>
  <si>
    <t>Государственная программа Кабардино-Балкарской Республики "Развитие молодежной политики в Кабардино-Балкарской Республике"</t>
  </si>
  <si>
    <t>52 0 00 00000</t>
  </si>
  <si>
    <t>Годовой уточненный план в соответствии с росписью</t>
  </si>
  <si>
    <t>* Указаны в соответствии с законом КБР "О республиканском бюджете КБР на 2024 год и на плановый период 2025 и 2026 годов"</t>
  </si>
  <si>
    <t>Предусмотрено в бюджете на 2024 г.*</t>
  </si>
  <si>
    <t>01</t>
  </si>
  <si>
    <t>01201</t>
  </si>
  <si>
    <t>Региональный проект "Развитие инфраструктуры здравоохранения"</t>
  </si>
  <si>
    <t>01 2 01 00000</t>
  </si>
  <si>
    <t>01204</t>
  </si>
  <si>
    <t>Региональный проект "Борьба с сахарным диабетом"</t>
  </si>
  <si>
    <t>01 2 04 00000</t>
  </si>
  <si>
    <t>01207</t>
  </si>
  <si>
    <t>Региональный проект "Обеспечение расширенного неонатального скрининга"</t>
  </si>
  <si>
    <t>01 2 07 00000</t>
  </si>
  <si>
    <t>0123D</t>
  </si>
  <si>
    <t>Региональный проект "Оптимальная для восстановления здоровья медицинская реабилитация"</t>
  </si>
  <si>
    <t>01 2 3D 00000</t>
  </si>
  <si>
    <t>012N1</t>
  </si>
  <si>
    <t>Региональный проект "Развитие системы оказания первичной медико-санитарной помощи"</t>
  </si>
  <si>
    <t>01 2 N1 00000</t>
  </si>
  <si>
    <t>012N2</t>
  </si>
  <si>
    <t>Региональный проект "Борьба с сердечно-сосудистыми заболеваниями"</t>
  </si>
  <si>
    <t>01 2 N2 00000</t>
  </si>
  <si>
    <t>012N3</t>
  </si>
  <si>
    <t>Региональный проект "Борьба с онкологическими заболеваниями"</t>
  </si>
  <si>
    <t>01 2 N3 00000</t>
  </si>
  <si>
    <t>012N7</t>
  </si>
  <si>
    <t>Региональный проект "Создание единого цифрового контура в здравоохранении на основе единой государственной информационной системы в сфере здравоохранения (ЕГИСЗ)"</t>
  </si>
  <si>
    <t>01 2 N7 00000</t>
  </si>
  <si>
    <t>012N9</t>
  </si>
  <si>
    <t>Региональный проект "Модернизация первичного звена здравоохранения Российской Федерации"</t>
  </si>
  <si>
    <t>01 2 N9 00000</t>
  </si>
  <si>
    <t>012P3</t>
  </si>
  <si>
    <t>Региональный проект "Старшее поколение"</t>
  </si>
  <si>
    <t>01 2 P3 00000</t>
  </si>
  <si>
    <t>01301</t>
  </si>
  <si>
    <t>Ведомственный проект "Укрепление материально-технической базы учреждений"</t>
  </si>
  <si>
    <t>01 3 01 00000</t>
  </si>
  <si>
    <t/>
  </si>
  <si>
    <t>01402</t>
  </si>
  <si>
    <t>Комплекс процессных мероприятий "Организация санаторно-курортного лечения"</t>
  </si>
  <si>
    <t>01 4 02 00000</t>
  </si>
  <si>
    <t>01404</t>
  </si>
  <si>
    <t>Комплекс процессных мероприятий "Управление кадровыми ресурсами здравоохранения"</t>
  </si>
  <si>
    <t>01 4 04 00000</t>
  </si>
  <si>
    <t>01405</t>
  </si>
  <si>
    <t>Комплекс процессных мероприятий "Осуществление контроля, экспертизы, мониторинга и предоставления государственных услуг в сфере охраны здоровья"</t>
  </si>
  <si>
    <t>01 4 05 00000</t>
  </si>
  <si>
    <t>01407</t>
  </si>
  <si>
    <t>Комплекс процессных мероприятий "Организация обязательного медицинского страхования"</t>
  </si>
  <si>
    <t>01 4 07 00000</t>
  </si>
  <si>
    <t>01409</t>
  </si>
  <si>
    <t>Комплекс процессных мероприятий "Организация оказания медицинской помощи учреждениями, подведомственными Управлению делами Главы и Правительства Кабардино-Балкарской Республики"</t>
  </si>
  <si>
    <t>01 4 09 00000</t>
  </si>
  <si>
    <t>01412</t>
  </si>
  <si>
    <t>Комплекс процессных мероприятий "Анализ и мониторинг системы здравоохранения"</t>
  </si>
  <si>
    <t>01 4 12 00000</t>
  </si>
  <si>
    <t>01413</t>
  </si>
  <si>
    <t>Комплекс процессных мероприятий "Развитие государственной экспертной деятельности в сфере здравоохранения"</t>
  </si>
  <si>
    <t>01 4 13 00000</t>
  </si>
  <si>
    <t>01415</t>
  </si>
  <si>
    <t>Комплекс процессных мероприятий "Совершенствование оказания скорой медицинской помощи и деятельности регионального центра медицины катастроф"</t>
  </si>
  <si>
    <t>01 4 15 00000</t>
  </si>
  <si>
    <t>01418</t>
  </si>
  <si>
    <t>Комплекс процессных мероприятий "Обеспечение отдельных категорий граждан лекарственными препаратами"</t>
  </si>
  <si>
    <t>01 4 18 00000</t>
  </si>
  <si>
    <t>01419</t>
  </si>
  <si>
    <t>Комплекс процессных мероприятий "Развитие службы крови"</t>
  </si>
  <si>
    <t>01 4 19 00000</t>
  </si>
  <si>
    <t>01421</t>
  </si>
  <si>
    <t>Комплекс процессных мероприятий "Предупреждение и борьба с социально значимыми заболеваниями"</t>
  </si>
  <si>
    <t>01 4 21 00000</t>
  </si>
  <si>
    <t>01422</t>
  </si>
  <si>
    <t>Комплекс процессных мероприятий "Развитие системы оказания паллиативной медицинской помощи"</t>
  </si>
  <si>
    <t>01 4 22 00000</t>
  </si>
  <si>
    <t>01423</t>
  </si>
  <si>
    <t>Комплекс процессных мероприятий "Обеспечение деятельности Министерства здравоохранения Кабардино-Балкарской Республики"</t>
  </si>
  <si>
    <t>01 4 23 00000</t>
  </si>
  <si>
    <t>01491</t>
  </si>
  <si>
    <t>Комплекс процессных мероприятий "Развитие первичной медико-санитарной помощи, а также системы раннего выявления заболеваний, патологических состояний и факторов риска их развития, включая проведение медицинских осмотров и диспансеризации населения"</t>
  </si>
  <si>
    <t>01 4 91 00000</t>
  </si>
  <si>
    <t>01492</t>
  </si>
  <si>
    <t>Комплекс процессных мероприятий "Совершенствование службы родовспоможения"</t>
  </si>
  <si>
    <t>01 4 92 00000</t>
  </si>
  <si>
    <t>01494</t>
  </si>
  <si>
    <t>Комплекс процессных мероприятий "Развитие специализированной медицинской помощи детям"</t>
  </si>
  <si>
    <t>01 4 94 00000</t>
  </si>
  <si>
    <t>02</t>
  </si>
  <si>
    <t>02201</t>
  </si>
  <si>
    <t>Региональный проект "Создание условий для обучения, отдыха и оздоровления детей и молодежи"</t>
  </si>
  <si>
    <t>02 2 01 00000</t>
  </si>
  <si>
    <t>02202</t>
  </si>
  <si>
    <t>Региональный проект "Успех каждого ребенка"</t>
  </si>
  <si>
    <t>02 2 02 00000</t>
  </si>
  <si>
    <t>0226D</t>
  </si>
  <si>
    <t>Региональный проект "Профессионалитет"</t>
  </si>
  <si>
    <t>02 2 6D 00000</t>
  </si>
  <si>
    <t>022E1</t>
  </si>
  <si>
    <t>Региональный проект "Современная школа"</t>
  </si>
  <si>
    <t>02 2 E1 00000</t>
  </si>
  <si>
    <t>022E2</t>
  </si>
  <si>
    <t>02 2 E2 00000</t>
  </si>
  <si>
    <t>022EВ</t>
  </si>
  <si>
    <t>Региональный проект "Патриотическое воспитание граждан Российской Федерации"</t>
  </si>
  <si>
    <t>02 2 EВ 00000</t>
  </si>
  <si>
    <t>022R3</t>
  </si>
  <si>
    <t>Региональный проект "Безопасность дорожного движения"</t>
  </si>
  <si>
    <t>02 2 R3 00000</t>
  </si>
  <si>
    <t>02391</t>
  </si>
  <si>
    <t>Ведомственный проект "Оценка качества образования"</t>
  </si>
  <si>
    <t>02 3 91 00000</t>
  </si>
  <si>
    <t>02399</t>
  </si>
  <si>
    <t>Ведомственный проект "Создание комплексной системы сопровождения и поддержки детей участников специальной военной операции "Дети Героев"</t>
  </si>
  <si>
    <t>02 3 99 00000</t>
  </si>
  <si>
    <t>02401</t>
  </si>
  <si>
    <t>Комплекс процессных мероприятий "Современные механизмы и технологии дошкольного и общего образования"</t>
  </si>
  <si>
    <t>02 4 01 00000</t>
  </si>
  <si>
    <t>02402</t>
  </si>
  <si>
    <t>Комплекс процессных мероприятий "Содействие развитию среднего профессионального образования и дополнительного профессионального образования"</t>
  </si>
  <si>
    <t>02 4 02 00000</t>
  </si>
  <si>
    <t>02403</t>
  </si>
  <si>
    <t>Комплекс процессных мероприятий "Дополнительное образование детей, выявление и поддержка лиц, проявивших выдающиеся способности"</t>
  </si>
  <si>
    <t>02 4 03 00000</t>
  </si>
  <si>
    <t>02406</t>
  </si>
  <si>
    <t>Комплекс процессных мероприятий "Качество образования"</t>
  </si>
  <si>
    <t>02 4 06 00000</t>
  </si>
  <si>
    <t>02407</t>
  </si>
  <si>
    <t>Комплекс процессных мероприятий "Научно-методическое, методическое и кадровое обеспечение обучения русскому языку и языкам народов Российской Федерации"</t>
  </si>
  <si>
    <t>02 4 07 00000</t>
  </si>
  <si>
    <t>02408</t>
  </si>
  <si>
    <t>Комплекс процессных мероприятий "Обеспечение деятельности Министерства просвещения и науки Кабардино-Балкарской Республики"</t>
  </si>
  <si>
    <t>02 4 08 00000</t>
  </si>
  <si>
    <t>02499</t>
  </si>
  <si>
    <t>Комплекс процессных мероприятий "Социальная поддержка и развитие кадрового потенциала в сфере науки и высшего образования"</t>
  </si>
  <si>
    <t>02 4 99 00000</t>
  </si>
  <si>
    <t>03</t>
  </si>
  <si>
    <t>03201</t>
  </si>
  <si>
    <t>Региональный проект "Модернизация сферы социального обслуживания и развитие сектора негосударственных организаций в сфере оказания социальных услуг"</t>
  </si>
  <si>
    <t>03 2 01 00000</t>
  </si>
  <si>
    <t>03202</t>
  </si>
  <si>
    <t>Региональный проект "Реализация адресной социальной поддержки граждан"</t>
  </si>
  <si>
    <t>03 2 02 00000</t>
  </si>
  <si>
    <t>03299</t>
  </si>
  <si>
    <t>Региональный проект "Реализация полномочий по оказанию государственной поддержки гражданам в обеспечении жильем и оплате жилищно-коммунальных услуг"</t>
  </si>
  <si>
    <t>03 2 99 00000</t>
  </si>
  <si>
    <t>032P1</t>
  </si>
  <si>
    <t>Региональный проект "Финансовая поддержка семей при рождении детей"</t>
  </si>
  <si>
    <t>03 2 P1 00000</t>
  </si>
  <si>
    <t>032P3</t>
  </si>
  <si>
    <t>03 2 P3 00000</t>
  </si>
  <si>
    <t>03403</t>
  </si>
  <si>
    <t>Комплекс процессных мероприятий "Предоставление мер социальной поддержки ветеранам Великой Отечественной войны и боевых действий"</t>
  </si>
  <si>
    <t>03 4 03 00000</t>
  </si>
  <si>
    <t>03405</t>
  </si>
  <si>
    <t>Комплекс процессных мероприятий "Предоставление мер государственной поддержки семьям с детьми"</t>
  </si>
  <si>
    <t>03 4 05 00000</t>
  </si>
  <si>
    <t>03407</t>
  </si>
  <si>
    <t>Комплекс процессных мероприятий "Предоставление мер социальной поддержки отдельным категориям граждан"</t>
  </si>
  <si>
    <t>03 4 07 00000</t>
  </si>
  <si>
    <t>03408</t>
  </si>
  <si>
    <t>Комплекс процессных мероприятий "Предоставление мер государственной поддержки военнослужащим, иным категориям лиц, погибшим (умершим) или получившим увечья при исполнении служебных обязанностей, и членам их семей"</t>
  </si>
  <si>
    <t>03 4 08 00000</t>
  </si>
  <si>
    <t>03410</t>
  </si>
  <si>
    <t>Комплекс процессных мероприятий "Обеспечение деятельности Министерства труда и социальной защиты Кабардино-Балкарской Республики"</t>
  </si>
  <si>
    <t>03 4 10 00000</t>
  </si>
  <si>
    <t>03411</t>
  </si>
  <si>
    <t>Комплекс процессных мероприятий "Предоставление мер социальной поддержки детям-сиротам, детям, оставшимся без попечения родителей, лицам из числа указанной категории детей, а также гражданам, желающим взять детей на воспитание в семью"</t>
  </si>
  <si>
    <t>03 4 11 00000</t>
  </si>
  <si>
    <t>03498</t>
  </si>
  <si>
    <t>Комплекс процессных мероприятий "Обеспечение отдыха и оздоровления детей"</t>
  </si>
  <si>
    <t>03 4 98 00000</t>
  </si>
  <si>
    <t>03499</t>
  </si>
  <si>
    <t>Комплекс процессных мероприятий "Организация социального обслуживания граждан"</t>
  </si>
  <si>
    <t>03 4 99 00000</t>
  </si>
  <si>
    <t>04</t>
  </si>
  <si>
    <t>04201</t>
  </si>
  <si>
    <t>Региональный проект "Повышение уровня обеспеченности инвалидов и детей-инвалидов реабилитационными и абилитационными услугами, а также уровня профессионального развития"</t>
  </si>
  <si>
    <t>04 2 01 00000</t>
  </si>
  <si>
    <t>04401</t>
  </si>
  <si>
    <t>Комплекс процессных мероприятий "Обеспечение инвалидов и детей-инвалидов реабилитационными и абилитационными услугами, а также техническими средствами реабилитации"</t>
  </si>
  <si>
    <t>04 4 01 00000</t>
  </si>
  <si>
    <t>05</t>
  </si>
  <si>
    <t>05201</t>
  </si>
  <si>
    <t>Региональный проект "Содействие муниципальным образованиям Кабардино-Балкарской Республики в реализации полномочий по оказанию государственной поддержки гражданам в обеспечении жильем и оплате жилищно-коммунальных услуг"</t>
  </si>
  <si>
    <t>05 2 01 00000</t>
  </si>
  <si>
    <t>05202</t>
  </si>
  <si>
    <t>Региональный проект "Содействие развитию инфраструктуры Кабардино-Балкарской Республики"</t>
  </si>
  <si>
    <t>05 2 02 00000</t>
  </si>
  <si>
    <t>052F3</t>
  </si>
  <si>
    <t>Региональный проект "Обеспечение устойчивого сокращения непригодного для проживания жилищного фонда"</t>
  </si>
  <si>
    <t>05 2 F3 00000</t>
  </si>
  <si>
    <t>05302</t>
  </si>
  <si>
    <t>Ведомственный проект "Государственная поддержка граждан в обеспечении жильем"</t>
  </si>
  <si>
    <t>05 3 02 00000</t>
  </si>
  <si>
    <t>05399</t>
  </si>
  <si>
    <t>Ведомственный проект "Государственная поддержка реализации региональной программы капитального ремонта общего имущества в многоквартирных домах, расположенных на территории Кабардино-Балкарской Республики"</t>
  </si>
  <si>
    <t>05 3 99 00000</t>
  </si>
  <si>
    <t>05401</t>
  </si>
  <si>
    <t>Комплекс процессных мероприятий "Обеспечение деятельности Министерства строительства и жилищно-коммунального хозяйства Кабардино-Балкарской Республики и реализации государственной политики в сфере строительства, жилищного обеспечения и жилищно-коммунального хозяйства"</t>
  </si>
  <si>
    <t>05 4 01 00000</t>
  </si>
  <si>
    <t>05402</t>
  </si>
  <si>
    <t>Комплекс процессных мероприятий "Выполнение государственных обязательств по обеспечению жильем отдельных категорий граждан"</t>
  </si>
  <si>
    <t>05 4 02 00000</t>
  </si>
  <si>
    <t>05413</t>
  </si>
  <si>
    <t>Комплекс процессных мероприятий "Оказание государственной поддержки в обеспечении жильем и оплате коммунальных услуг"</t>
  </si>
  <si>
    <t>05 4 13 00000</t>
  </si>
  <si>
    <t>07</t>
  </si>
  <si>
    <t>072P2</t>
  </si>
  <si>
    <t>Региональный проект "Содействие занятости"</t>
  </si>
  <si>
    <t>07 2 P2 00000</t>
  </si>
  <si>
    <t>07401</t>
  </si>
  <si>
    <t>Комплекс процессных мероприятий "Активная политика занятости населения и социальная поддержка безработных граждан"</t>
  </si>
  <si>
    <t>07 4 01 00000</t>
  </si>
  <si>
    <t>07403</t>
  </si>
  <si>
    <t>07 4 03 00000</t>
  </si>
  <si>
    <t>08</t>
  </si>
  <si>
    <t>08399</t>
  </si>
  <si>
    <t>Ведомственный проект "Реализация государственной политики в сфере профилактики правонарушений"</t>
  </si>
  <si>
    <t>08 3 99 00000</t>
  </si>
  <si>
    <t>08499</t>
  </si>
  <si>
    <t>Комплекс процессных мероприятий "Управление развитием информационной среды"</t>
  </si>
  <si>
    <t>08 4 99 00000</t>
  </si>
  <si>
    <t>10</t>
  </si>
  <si>
    <t>10401</t>
  </si>
  <si>
    <t>Комплекс процессных мероприятий "Обеспечение деятельности органа, осуществляющего полномочия в сфере гражданской обороны, защиты населения и территории от чрезвычайных ситуаций и подведомственных организаций"</t>
  </si>
  <si>
    <t>10 4 01 00000</t>
  </si>
  <si>
    <t>10499</t>
  </si>
  <si>
    <t>Комплекс процессных мероприятий "Организация своевременного оповещения и информирования населения Кабардино-Балкарской Республики при угрозе или возникновении чрезвычайных ситуаций природного и техногенного характера"</t>
  </si>
  <si>
    <t>10 4 99 00000</t>
  </si>
  <si>
    <t>10901</t>
  </si>
  <si>
    <t>Резервные средства</t>
  </si>
  <si>
    <t>10 9 01 00000</t>
  </si>
  <si>
    <t>11</t>
  </si>
  <si>
    <t>11201</t>
  </si>
  <si>
    <t>Региональный проект "Сохранение культурного и исторического наследия"</t>
  </si>
  <si>
    <t>11 2 01 00000</t>
  </si>
  <si>
    <t>11202</t>
  </si>
  <si>
    <t>Региональный проект "Развитие инфраструктуры в сфере культуры"</t>
  </si>
  <si>
    <t>11 2 02 00000</t>
  </si>
  <si>
    <t>11203</t>
  </si>
  <si>
    <t>Региональный проект "Развитие искусства и творчества"</t>
  </si>
  <si>
    <t>11 2 03 00000</t>
  </si>
  <si>
    <t>112A1</t>
  </si>
  <si>
    <t>Региональный проект "Культурная среда"</t>
  </si>
  <si>
    <t>11 2 A1 00000</t>
  </si>
  <si>
    <t>112A2</t>
  </si>
  <si>
    <t>Региональный проект "Творческие люди"</t>
  </si>
  <si>
    <t>11 2 A2 00000</t>
  </si>
  <si>
    <t>112A3</t>
  </si>
  <si>
    <t>Региональный проект "Цифровая культура"</t>
  </si>
  <si>
    <t>11 2 A3 00000</t>
  </si>
  <si>
    <t>11301</t>
  </si>
  <si>
    <t>Ведомственный проект "Реализация федеральной целевой программы "Увековечение памяти погибших при защите Отечества на 2019 - 2024 годы"</t>
  </si>
  <si>
    <t>11 3 01 00000</t>
  </si>
  <si>
    <t>11399</t>
  </si>
  <si>
    <t>Ведомственный проект "Развитие искусства и творчества"</t>
  </si>
  <si>
    <t>11 3 99 00000</t>
  </si>
  <si>
    <t>11401</t>
  </si>
  <si>
    <t>Комплекс процессных мероприятий "Создание условий для сохранения культурного и исторического наследия"</t>
  </si>
  <si>
    <t>11 4 01 00000</t>
  </si>
  <si>
    <t>11402</t>
  </si>
  <si>
    <t>Комплекс процессных мероприятий "Создание условий для развития библиотечного дела"</t>
  </si>
  <si>
    <t>11 4 02 00000</t>
  </si>
  <si>
    <t>11403</t>
  </si>
  <si>
    <t>Комплекс процессных мероприятий "Создание условий для развития музейного дела"</t>
  </si>
  <si>
    <t>11 4 03 00000</t>
  </si>
  <si>
    <t>11404</t>
  </si>
  <si>
    <t>Комплекс процессных мероприятий "Создание условий для развития искусства и творчества"</t>
  </si>
  <si>
    <t>11 4 04 00000</t>
  </si>
  <si>
    <t>11405</t>
  </si>
  <si>
    <t>Комплекс процессных мероприятий "Обеспечение деятельности Министерства культуры Кабардино-Балкарской Республики"</t>
  </si>
  <si>
    <t>11 4 05 00000</t>
  </si>
  <si>
    <t>11408</t>
  </si>
  <si>
    <t>Комплекс процессных мероприятий "Обеспечение деятельности Архивной службы Кабардино-Балкарской Республики"</t>
  </si>
  <si>
    <t>11 4 08 00000</t>
  </si>
  <si>
    <t>11499</t>
  </si>
  <si>
    <t>Комплекс процессных мероприятий "Обеспечение деятельности системы управления в сфере культуры"</t>
  </si>
  <si>
    <t>11 4 99 00000</t>
  </si>
  <si>
    <t>12</t>
  </si>
  <si>
    <t>12202</t>
  </si>
  <si>
    <t>Региональный проект "Защита от наводнений и иных негативных воздействий вод и обеспечение безопасности гидротехнических сооружений"</t>
  </si>
  <si>
    <t>12 2 02 00000</t>
  </si>
  <si>
    <t>122G8</t>
  </si>
  <si>
    <t>Региональный проект "Сохранение уникальных водных объектов"</t>
  </si>
  <si>
    <t>12 2 G8 00000</t>
  </si>
  <si>
    <t>12401</t>
  </si>
  <si>
    <t>Комплекс процессных мероприятий "Обеспечение деятельности Министерства природы и экологии Кабардино-Балкарской Республики"</t>
  </si>
  <si>
    <t>12 4 01 00000</t>
  </si>
  <si>
    <t>12403</t>
  </si>
  <si>
    <t>Комплекс процессных мероприятий "Организация и проведение комплексного государственного экологического надзора, разрешительной и лицензионной деятельности в части ограничения негативного техногенного воздействия на окружающую среду и экологической экспертизы"</t>
  </si>
  <si>
    <t>12 4 03 00000</t>
  </si>
  <si>
    <t>12404</t>
  </si>
  <si>
    <t>Комплекс процессных мероприятий "Сохранение биологического разнообразия"</t>
  </si>
  <si>
    <t>12 4 04 00000</t>
  </si>
  <si>
    <t>12405</t>
  </si>
  <si>
    <t>Комплекс процессных мероприятий "Обеспечение эффективной реализации государственных функций в сфере водных отношений"</t>
  </si>
  <si>
    <t>12 4 05 00000</t>
  </si>
  <si>
    <t>12406</t>
  </si>
  <si>
    <t>Комплекс процессных мероприятий "Гидрометеорология и мониторинг окружающей среды"</t>
  </si>
  <si>
    <t>12 4 06 00000</t>
  </si>
  <si>
    <t>12498</t>
  </si>
  <si>
    <t>12 4 98 00000</t>
  </si>
  <si>
    <t>12499</t>
  </si>
  <si>
    <t>Комплекс процессных мероприятий "Обеспечение деятельности по эксплуатации и капитальному строительству природоохранных объектов"</t>
  </si>
  <si>
    <t>12 4 99 00000</t>
  </si>
  <si>
    <t>13</t>
  </si>
  <si>
    <t>1328D</t>
  </si>
  <si>
    <t>Региональный проект "Бизнес-спринт (Я выбираю спорт)"</t>
  </si>
  <si>
    <t>13 2 8D 00000</t>
  </si>
  <si>
    <t>132P5</t>
  </si>
  <si>
    <t>Региональный проект "Спорт - норма жизни"</t>
  </si>
  <si>
    <t>13 2 P5 00000</t>
  </si>
  <si>
    <t>13399</t>
  </si>
  <si>
    <t>Ведомственный проект "Проведение физкультурно-массовых и спортивных мероприятий"</t>
  </si>
  <si>
    <t>13 3 99 00000</t>
  </si>
  <si>
    <t>13401</t>
  </si>
  <si>
    <t>Комплекс процессных мероприятий "Обеспечение деятельности Министерства спорта Кабардино-Балкарской Республики и реализация государственной политики в сфере физической культуры и спорта"</t>
  </si>
  <si>
    <t>13 4 01 00000</t>
  </si>
  <si>
    <t>13402</t>
  </si>
  <si>
    <t>Комплекс процессных мероприятий "Проведение спортивных мероприятий, обеспечение подготовки спортсменов высокого класса"</t>
  </si>
  <si>
    <t>13 4 02 00000</t>
  </si>
  <si>
    <t>15</t>
  </si>
  <si>
    <t>15201</t>
  </si>
  <si>
    <t>Региональный проект "Системные меры развития международной кооперации и экспорта"</t>
  </si>
  <si>
    <t>15 2 01 00000</t>
  </si>
  <si>
    <t>15202</t>
  </si>
  <si>
    <t>Региональный проект "Социально-экономическое развитие Кабардино-Балкарской Республики"</t>
  </si>
  <si>
    <t>15 2 02 00000</t>
  </si>
  <si>
    <t>15216</t>
  </si>
  <si>
    <t>Региональный проект "Подготовка кадров"</t>
  </si>
  <si>
    <t>15 2 16 00000</t>
  </si>
  <si>
    <t>152I2</t>
  </si>
  <si>
    <t>Региональный проект "Создание благоприятных условий для осуществления деятельности самозанятыми гражданами"</t>
  </si>
  <si>
    <t>15 2 I2 00000</t>
  </si>
  <si>
    <t>152I4</t>
  </si>
  <si>
    <t>Региональный проект "Создание условий для легкого старта и комфортного ведения бизнеса"</t>
  </si>
  <si>
    <t>15 2 I4 00000</t>
  </si>
  <si>
    <t>152I5</t>
  </si>
  <si>
    <t>Региональный проект "Акселерация субъектов малого и среднего предпринимательства"</t>
  </si>
  <si>
    <t>15 2 I5 00000</t>
  </si>
  <si>
    <t>152L2</t>
  </si>
  <si>
    <t>Региональный проект "Адресная поддержка повышения производительности труда на предприятиях"</t>
  </si>
  <si>
    <t>15 2 L2 00000</t>
  </si>
  <si>
    <t>15408</t>
  </si>
  <si>
    <t>Комплекс процессных мероприятий "Обеспечение деятельности Министерства экономического развития Кабардино-Балкарской Республики"</t>
  </si>
  <si>
    <t>15 4 08 00000</t>
  </si>
  <si>
    <t>15497</t>
  </si>
  <si>
    <t>Комплекс процессных мероприятий "Повышение качества предоставления государственных и муниципальных услуг"</t>
  </si>
  <si>
    <t>15 4 97 00000</t>
  </si>
  <si>
    <t>15498</t>
  </si>
  <si>
    <t>Комплекс процессных мероприятий "Государственная кадастровая оценка объектов недвижимости"</t>
  </si>
  <si>
    <t>15 4 98 00000</t>
  </si>
  <si>
    <t>15499</t>
  </si>
  <si>
    <t>Комплекс процессных мероприятий "Развитие и поддержка малого и среднего предпринимательства"</t>
  </si>
  <si>
    <t>15 4 99 00000</t>
  </si>
  <si>
    <t>16</t>
  </si>
  <si>
    <t>16209</t>
  </si>
  <si>
    <t>Региональный проект "Поддержка региональных программ развития промышленности"</t>
  </si>
  <si>
    <t>16 2 09 00000</t>
  </si>
  <si>
    <t>16407</t>
  </si>
  <si>
    <t>Комплекс процессных мероприятий "Обеспечение деятельности Министерство промышленности, энергетики и торговли Кабардино-Балкарской Республики"</t>
  </si>
  <si>
    <t>16 4 07 00000</t>
  </si>
  <si>
    <t>23</t>
  </si>
  <si>
    <t>232D5</t>
  </si>
  <si>
    <t>Региональный проект "Цифровые технологии"</t>
  </si>
  <si>
    <t>23 2 D5 00000</t>
  </si>
  <si>
    <t>232D6</t>
  </si>
  <si>
    <t>Региональный проект "Цифровое государственное управление"</t>
  </si>
  <si>
    <t>23 2 D6 00000</t>
  </si>
  <si>
    <t>23302</t>
  </si>
  <si>
    <t>Ведомственный проект "Развитие сервисов на основе информационных технологий в области медицины, здравоохранения, социального обеспечения, образования, науки и культуры"</t>
  </si>
  <si>
    <t>23 3 02 00000</t>
  </si>
  <si>
    <t>23401</t>
  </si>
  <si>
    <t>Комплекс процессных мероприятий "Обеспечение деятельности Министерства цифрового развития Кабардино-Балкарской Республики"</t>
  </si>
  <si>
    <t>23 4 01 00000</t>
  </si>
  <si>
    <t>23402</t>
  </si>
  <si>
    <t>Комплекс процессных мероприятий "Обеспечение устойчивого развития медиасреды"</t>
  </si>
  <si>
    <t>23 4 02 00000</t>
  </si>
  <si>
    <t>23497</t>
  </si>
  <si>
    <t>Комплекс процессных мероприятий "Обеспечение реализации программ и проектов в области цифровой экономики и развития информационного общества"</t>
  </si>
  <si>
    <t>23 4 97 00000</t>
  </si>
  <si>
    <t>23498</t>
  </si>
  <si>
    <t>Комплекс процессных мероприятий "Деятельность республиканского информационного агентства"</t>
  </si>
  <si>
    <t>23 4 98 00000</t>
  </si>
  <si>
    <t>23499</t>
  </si>
  <si>
    <t>23 4 99 00000</t>
  </si>
  <si>
    <t>24</t>
  </si>
  <si>
    <t>24202</t>
  </si>
  <si>
    <t>Региональный проект "Поддержание, развитие и использование системы ГЛОНАСС"</t>
  </si>
  <si>
    <t>24 2 02 00000</t>
  </si>
  <si>
    <t>24205</t>
  </si>
  <si>
    <t>Региональный проект "Обеспечение доступности услуг воздушного транспорта"</t>
  </si>
  <si>
    <t>24 2 05 00000</t>
  </si>
  <si>
    <t>24206</t>
  </si>
  <si>
    <t>Региональный проект "Содействие развитию автомобильных дорог регионального, межмуниципального и местного значения"</t>
  </si>
  <si>
    <t>24 2 06 00000</t>
  </si>
  <si>
    <t>24207</t>
  </si>
  <si>
    <t>Региональный проект "Обеспечение доступности услуг железнодорожного транспорта"</t>
  </si>
  <si>
    <t>24 2 07 00000</t>
  </si>
  <si>
    <t>242R1</t>
  </si>
  <si>
    <t>Региональный проект "Региональная и местная дорожная сеть"</t>
  </si>
  <si>
    <t>24 2 R1 00000</t>
  </si>
  <si>
    <t>242R2</t>
  </si>
  <si>
    <t>Региональный проект "Общесистемные меры развития дорожного хозяйства"</t>
  </si>
  <si>
    <t>24 2 R2 00000</t>
  </si>
  <si>
    <t>242R3</t>
  </si>
  <si>
    <t>24 2 R3 00000</t>
  </si>
  <si>
    <t>242R7</t>
  </si>
  <si>
    <t>Региональный проект "Развитие общественного транспорта"</t>
  </si>
  <si>
    <t>24 2 R7 00000</t>
  </si>
  <si>
    <t>24401</t>
  </si>
  <si>
    <t>Комплекс процессных мероприятий "Обеспечение деятельности Министерства транспорта и дорожного хозяйства Кабардино-Балкарской Республики"</t>
  </si>
  <si>
    <t>24 4 01 00000</t>
  </si>
  <si>
    <t>24405</t>
  </si>
  <si>
    <t>Комплекс процессных мероприятий "Обеспечение деятельности в сфере управления дорожным хозяйством"</t>
  </si>
  <si>
    <t>24 4 05 00000</t>
  </si>
  <si>
    <t>24406</t>
  </si>
  <si>
    <t>Комплекс процессных мероприятий "Капитальный ремонт, ремонт и содержание автомобильных дорог общего пользования регионального значения"</t>
  </si>
  <si>
    <t>24 4 06 00000</t>
  </si>
  <si>
    <t>24497</t>
  </si>
  <si>
    <t>Комплекс процессных мероприятий "Внедрение сегментов аппаратно-программного комплекса "Безопасная республика"</t>
  </si>
  <si>
    <t>24 4 97 00000</t>
  </si>
  <si>
    <t>24498</t>
  </si>
  <si>
    <t>Комплекс процессных мероприятий "Обеспечение создания и функционирования отдельных систем региональной безопасности на территории Кабардино-Балкарской Республики"</t>
  </si>
  <si>
    <t>24 4 98 00000</t>
  </si>
  <si>
    <t>24499</t>
  </si>
  <si>
    <t>Комплекс процессных мероприятий "Развитие системы обеспечения вызова экстренных оперативных служб по единому номеру 112 в Кабардино-Балкарской Республике"</t>
  </si>
  <si>
    <t>24 4 99 00000</t>
  </si>
  <si>
    <t>24901</t>
  </si>
  <si>
    <t>24 9 01 00000</t>
  </si>
  <si>
    <t>25</t>
  </si>
  <si>
    <t>25201</t>
  </si>
  <si>
    <t>Региональный проект "Развитие отраслей и техническая модернизация агропромышленного комплекса"</t>
  </si>
  <si>
    <t>25 2 01 00000</t>
  </si>
  <si>
    <t>25203</t>
  </si>
  <si>
    <t>Региональный проект "Создание условий для независимости и конкурентоспособности отечественного агропромышленного комплекса"</t>
  </si>
  <si>
    <t>25 2 03 00000</t>
  </si>
  <si>
    <t>25204</t>
  </si>
  <si>
    <t>Региональный проект "Стимулирование развития виноградарства и виноделия"</t>
  </si>
  <si>
    <t>25 2 04 00000</t>
  </si>
  <si>
    <t>25206</t>
  </si>
  <si>
    <t>Региональный проект "Развитие отраслей овощеводства и картофелеводства"</t>
  </si>
  <si>
    <t>25 2 06 00000</t>
  </si>
  <si>
    <t>25207</t>
  </si>
  <si>
    <t>Региональный проект "Вовлечение в оборот и комплексная мелиорация земель сельскохозяйственного назначения"</t>
  </si>
  <si>
    <t>25 2 07 00000</t>
  </si>
  <si>
    <t>252I5</t>
  </si>
  <si>
    <t>25 2 I5 00000</t>
  </si>
  <si>
    <t>252T2</t>
  </si>
  <si>
    <t>Региональный проект "Экспорт продукции агропромышленного комплекса"</t>
  </si>
  <si>
    <t>25 2 T2 00000</t>
  </si>
  <si>
    <t>25303</t>
  </si>
  <si>
    <t>Ведомственный проект "Отдельные мероприятия в области сельского хозяйства"</t>
  </si>
  <si>
    <t>25 3 03 00000</t>
  </si>
  <si>
    <t>25401</t>
  </si>
  <si>
    <t>Комплекс процессных мероприятий "Обеспечение деятельности Министерства сельского хозяйства Кабардино-Балкарской Республики"</t>
  </si>
  <si>
    <t>25 4 01 00000</t>
  </si>
  <si>
    <t>25402</t>
  </si>
  <si>
    <t>Комплекс процессных мероприятий "Организация ветеринарного и фитосанитарного надзора"</t>
  </si>
  <si>
    <t>25 4 02 00000</t>
  </si>
  <si>
    <t>29</t>
  </si>
  <si>
    <t>292GА</t>
  </si>
  <si>
    <t>Региональный проект "Сохранение лесов"</t>
  </si>
  <si>
    <t>29 2 GА 00000</t>
  </si>
  <si>
    <t>292Y4</t>
  </si>
  <si>
    <t>Региональный проект "Стимулирование спроса на отечественные беспилотные авиационные системы"</t>
  </si>
  <si>
    <t>29 2 Y4 00000</t>
  </si>
  <si>
    <t>29401</t>
  </si>
  <si>
    <t>Комплекс процессных мероприятий "Обеспечение эффективной реализации государственных функций в области лесных отношений"</t>
  </si>
  <si>
    <t>29 4 01 00000</t>
  </si>
  <si>
    <t>30</t>
  </si>
  <si>
    <t>3029J</t>
  </si>
  <si>
    <t>Региональный проект "Электроавтомобиль"</t>
  </si>
  <si>
    <t>30 2 9J 00000</t>
  </si>
  <si>
    <t>38</t>
  </si>
  <si>
    <t>3824F</t>
  </si>
  <si>
    <t>Региональный проект "Национальная система пространственных данных"</t>
  </si>
  <si>
    <t>38 2 4F 00000</t>
  </si>
  <si>
    <t>38412</t>
  </si>
  <si>
    <t>Комплекс процессных мероприятий "Управление государственным имуществом Кабардино-Балкарской Республики"</t>
  </si>
  <si>
    <t>38 4 12 00000</t>
  </si>
  <si>
    <t>39</t>
  </si>
  <si>
    <t>39401</t>
  </si>
  <si>
    <t>Комплекс процессных мероприятий "Поддержка и организация направления муниципальным образованиям Кабардино-Балкарской Республики межбюджетных трансфертов с целью выравнивания их бюджетной обеспеченности, обеспечения сбалансированности бюджетов муниципальных образований Кабардино-Балкарской Республики, социально-экономического развития и исполнения делегированных полномочий"</t>
  </si>
  <si>
    <t>39 4 01 00000</t>
  </si>
  <si>
    <t>39402</t>
  </si>
  <si>
    <t>Комплекс процессных мероприятий "Организация и управление бюджетным процессом и повышение его открытости"</t>
  </si>
  <si>
    <t>39 4 02 00000</t>
  </si>
  <si>
    <t>39404</t>
  </si>
  <si>
    <t>Комплекс процессных мероприятий "Сопровождение информационных систем обеспечения бюджетных правоотношений"</t>
  </si>
  <si>
    <t>39 4 04 00000</t>
  </si>
  <si>
    <t>39405</t>
  </si>
  <si>
    <t>Комплекс процессных мероприятий "Поощрение муниципальных образований Кабардино-Балкарской Республики по итогам оценки эффективности деятельности органов местного самоуправления"</t>
  </si>
  <si>
    <t>39 4 05 00000</t>
  </si>
  <si>
    <t>39408</t>
  </si>
  <si>
    <t>Комплекс процессных мероприятий "Управление государственным долгом и государственными финансовыми активами"</t>
  </si>
  <si>
    <t>39 4 08 00000</t>
  </si>
  <si>
    <t>39415</t>
  </si>
  <si>
    <t>Комплекс процессных мероприятий "Обеспечение деятельности Министерства финансов Кабардино-Балкарской Республики"</t>
  </si>
  <si>
    <t>39 4 15 00000</t>
  </si>
  <si>
    <t>40</t>
  </si>
  <si>
    <t>40 0 00 00000</t>
  </si>
  <si>
    <t>402F2</t>
  </si>
  <si>
    <t>Региональный проект "Формирование комфортной городской среды"</t>
  </si>
  <si>
    <t>40 2 F2 00000</t>
  </si>
  <si>
    <t>46</t>
  </si>
  <si>
    <t>Государственная программа Кабардино-Балкарской Республики "Реализация государственной национальной политики и общественных проектов в Кабардино-Балкарской Республике"</t>
  </si>
  <si>
    <t>46201</t>
  </si>
  <si>
    <t>Региональный проект "Совершенствование государственно-общественного партнерства в сфере государственной национальной политики"</t>
  </si>
  <si>
    <t>46 2 01 00000</t>
  </si>
  <si>
    <t>46399</t>
  </si>
  <si>
    <t>Ведомственный проект "Совершенствование государственно-общественного партнерства в сфере национальной политики, духовно-просветительской деятельности и поддержки общественных проектов"</t>
  </si>
  <si>
    <t>46 3 99 00000</t>
  </si>
  <si>
    <t>46401</t>
  </si>
  <si>
    <t>Комплекс процессных мероприятий "Укрепление единства российской нации, формирование общероссийской гражданской идентичности и этнокультурное развитие народов России"</t>
  </si>
  <si>
    <t>46 4 01 00000</t>
  </si>
  <si>
    <t>46402</t>
  </si>
  <si>
    <t>Комплекс процессных мероприятий "Обеспечение деятельности Министерства по делам национальностей и общественным проектам Кабардино-Балкарской Республики"</t>
  </si>
  <si>
    <t>46 4 02 00000</t>
  </si>
  <si>
    <t>46497</t>
  </si>
  <si>
    <t>Комплекс процессных мероприятий "Обеспечение реализации Государственной программы по оказанию содействия добровольному переселению в Российскую Федерацию соотечественников, проживающих за рубежом"</t>
  </si>
  <si>
    <t>46 4 97 00000</t>
  </si>
  <si>
    <t>46499</t>
  </si>
  <si>
    <t>Комплекс процессных мероприятий "Поддержка соотечественников, проживающих за рубежом"</t>
  </si>
  <si>
    <t>46 4 99 00000</t>
  </si>
  <si>
    <t>48</t>
  </si>
  <si>
    <t>48201</t>
  </si>
  <si>
    <t>Региональный проект "Развитие жилищного строительства на сельских территориях и повышение уровня благоустройства домовладений"</t>
  </si>
  <si>
    <t>48 2 01 00000</t>
  </si>
  <si>
    <t>48204</t>
  </si>
  <si>
    <t>Региональный проект "Современный облик сельских территорий"</t>
  </si>
  <si>
    <t>48 2 04 00000</t>
  </si>
  <si>
    <t>48205</t>
  </si>
  <si>
    <t>Региональный проект "Развитие транспортной инфраструктуры на сельских территориях"</t>
  </si>
  <si>
    <t>48 2 05 00000</t>
  </si>
  <si>
    <t>52</t>
  </si>
  <si>
    <t>522E8</t>
  </si>
  <si>
    <t>Региональный проект "Социальная активность"</t>
  </si>
  <si>
    <t>52 2 E8 00000</t>
  </si>
  <si>
    <t>522EГ</t>
  </si>
  <si>
    <t>Региональный проект "Развитие системы поддержки молодежи ("Молодежь России")"</t>
  </si>
  <si>
    <t>52 2 EГ 00000</t>
  </si>
  <si>
    <t>52396</t>
  </si>
  <si>
    <t>Ведомственный проект "Создание условий для патриотического воспитания молодежи и поддержки добровольчества"</t>
  </si>
  <si>
    <t>52 3 96 00000</t>
  </si>
  <si>
    <t>52397</t>
  </si>
  <si>
    <t>Ведомственный проект "Информационно-медийное сопровождение молодежных инициатив"</t>
  </si>
  <si>
    <t>52 3 97 00000</t>
  </si>
  <si>
    <t>52398</t>
  </si>
  <si>
    <t>Ведомственный проект "Развитие системы поддержки молодежных инициатив"</t>
  </si>
  <si>
    <t>52 3 98 00000</t>
  </si>
  <si>
    <t>52399</t>
  </si>
  <si>
    <t>Ведомственный проект "Профилактика деструктивных процессов среди молодежи"</t>
  </si>
  <si>
    <t>52 3 99 00000</t>
  </si>
  <si>
    <t>52405</t>
  </si>
  <si>
    <t>Комплекс процессных мероприятий "Поддержка молодежных инициатив"</t>
  </si>
  <si>
    <t>52 4 05 00000</t>
  </si>
  <si>
    <t>55</t>
  </si>
  <si>
    <t>55201</t>
  </si>
  <si>
    <t>Региональный проект "Повышение доступности туристических продуктов"</t>
  </si>
  <si>
    <t>55 2 01 00000</t>
  </si>
  <si>
    <t>552J1</t>
  </si>
  <si>
    <t>Региональный проект "Развитие туристической инфраструктуры"</t>
  </si>
  <si>
    <t>55 2 J1 00000</t>
  </si>
  <si>
    <t>55401</t>
  </si>
  <si>
    <t>Комплекс процессных мероприятий "Обеспечение деятельности Министерства курортов и туризма Кабардино-Балкарской Республики"</t>
  </si>
  <si>
    <t>55 4 01 00000</t>
  </si>
  <si>
    <t>56</t>
  </si>
  <si>
    <t>56399</t>
  </si>
  <si>
    <t>Ведомственный проект "Предупреждение терроризма"</t>
  </si>
  <si>
    <t>56 3 99 00000</t>
  </si>
  <si>
    <t>в % к годовому плану утвержденному</t>
  </si>
  <si>
    <t>в % к годовому плану уточненному</t>
  </si>
  <si>
    <t xml:space="preserve">Доходы от уплаты акцизов на ГСМ </t>
  </si>
  <si>
    <t>Доходы от уплаты акцизов на ГСМ</t>
  </si>
  <si>
    <t>тыс.рублей</t>
  </si>
  <si>
    <t>2024 год</t>
  </si>
  <si>
    <t>Годовой план утвержденный законом КБР от 29.12.2023 г. № 62-рз</t>
  </si>
  <si>
    <t>Годовой план утвержденный законом КБР от 29.12.2023 г. 
№ 62-рз</t>
  </si>
  <si>
    <t>Объем финансирования государственных программ Кабардино-Балкарской Республики на 1 июля 2024 год</t>
  </si>
  <si>
    <t>Исполнено 
на 01.07.2024 г.</t>
  </si>
  <si>
    <t>02299</t>
  </si>
  <si>
    <t>Региональный проект "Модернизация системы дошкольного образования в Кабардино-Балкарской Республике"</t>
  </si>
  <si>
    <t>15301</t>
  </si>
  <si>
    <t>Ведомственный проект "Стимулирование реализации новых инвестиционных проектов в Кабардино-Балкарской Республике"</t>
  </si>
  <si>
    <t>30204</t>
  </si>
  <si>
    <t>Региональный проект "Развитие рынка природного газа как моторного топлива"</t>
  </si>
  <si>
    <t>Исполнено на 01.07.2024 г.</t>
  </si>
  <si>
    <t>Налог на прибыль организаций, уплаченный налогоплательщиками, которые до 1 января 2023 года являлись участниками консолидированной группы налогоплательщиков, за налоговые периоды до 1 января 2023 года (в том числе перерасчеты, недоимка и задолженность), зачисляемый в бюджеты субъектов Российской Федерации</t>
  </si>
  <si>
    <t>000 1 01 01016 02 0000 110</t>
  </si>
  <si>
    <t>Доходы от налога на прибыль организаций, уплаченного налогоплательщиками, которые до 1 января 2023 года являлись участниками консолидированной группы налогоплательщиков,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уполномоченным органом Федерального казначейства между бюджетами субъектов Российской Федерации по нормативам, установленным федеральным законом о федеральном бюджете</t>
  </si>
  <si>
    <t>Налог на прибыль организаций, уплаченный налогоплательщиками, которые до 1 января 2023 года являлись участниками консолидированной группы налогоплательщиков, зачисляемый в бюджеты субъектов Российской Федерации в соответствии с нормативом, установленным абзацем вторым пункта 2 статьи 56 Бюджетного кодекса Российской Федерации, распределяемый уполномоченным органом Федерального казначейства между бюджетами субъектов Российской Федерации и местными бюджетами</t>
  </si>
  <si>
    <t>000 1 01 01120 01 0000 110</t>
  </si>
  <si>
    <t>000 1 01 01130 01 0000 110</t>
  </si>
  <si>
    <t>по состоянию на 01.07.2024 года</t>
  </si>
  <si>
    <t>000 1 03 02000 01 0000 110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</si>
  <si>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</si>
  <si>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</t>
  </si>
  <si>
    <t>000 1 01 02130 01 00000 110</t>
  </si>
  <si>
    <t>000 1 01 02140 01 00000 110</t>
  </si>
  <si>
    <t>000 1 01 02130 01 1000 110</t>
  </si>
  <si>
    <t>000 1 01 02140 01 1000 110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</si>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</sst>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%"/>
    <numFmt numFmtId="165" formatCode="#,##0.0"/>
    <numFmt numFmtId="166" formatCode="[$-419]#,##0.0"/>
    <numFmt numFmtId="167" formatCode="0.0"/>
    <numFmt numFmtId="168" formatCode="[$-419]#,##0.00"/>
  </numFmts>
  <fonts count="52" x14ac:knownFonts="1">
    <font>
      <sz val="11"/>
      <color rgb="FF000000"/>
      <name val="Arial Cyr"/>
      <charset val="204"/>
    </font>
    <font>
      <sz val="11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name val="Arial Cyr"/>
      <charset val="204"/>
    </font>
    <font>
      <sz val="8"/>
      <color rgb="FF000000"/>
      <name val="Times New Roman"/>
      <family val="2"/>
      <charset val="204"/>
    </font>
    <font>
      <sz val="11"/>
      <color rgb="FF000000"/>
      <name val="Calibri"/>
      <family val="2"/>
    </font>
    <font>
      <sz val="8"/>
      <name val="Arial"/>
      <family val="2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0000"/>
      <name val="Times New Roman"/>
      <family val="2"/>
      <charset val="204"/>
    </font>
    <font>
      <i/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2"/>
      <charset val="204"/>
    </font>
    <font>
      <sz val="11"/>
      <color rgb="FF000000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2"/>
      <color rgb="FF000000"/>
      <name val="Arial"/>
      <family val="2"/>
      <charset val="204"/>
    </font>
    <font>
      <b/>
      <sz val="16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Arial Cyr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 Cyr"/>
      <charset val="204"/>
    </font>
    <font>
      <sz val="12"/>
      <color theme="1"/>
      <name val="Times New Roman"/>
      <family val="2"/>
      <charset val="204"/>
    </font>
    <font>
      <b/>
      <sz val="12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3"/>
      <name val="Arial"/>
      <family val="2"/>
      <charset val="204"/>
    </font>
    <font>
      <sz val="11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  <font>
      <b/>
      <i/>
      <sz val="11"/>
      <color rgb="FF000000"/>
      <name val="Calibri"/>
      <family val="2"/>
      <charset val="204"/>
    </font>
    <font>
      <b/>
      <sz val="14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D9F1"/>
        <bgColor rgb="FFB7DEE8"/>
      </patternFill>
    </fill>
    <fill>
      <patternFill patternType="solid">
        <fgColor rgb="FF8EB4E3"/>
        <bgColor rgb="FF82BDFD"/>
      </patternFill>
    </fill>
    <fill>
      <patternFill patternType="solid">
        <fgColor rgb="FFDBEEF4"/>
        <bgColor rgb="FFDCE6F2"/>
      </patternFill>
    </fill>
    <fill>
      <patternFill patternType="solid">
        <fgColor rgb="FFFDEADA"/>
        <bgColor rgb="FFF2F2F2"/>
      </patternFill>
    </fill>
    <fill>
      <patternFill patternType="solid">
        <fgColor rgb="FF93CDDD"/>
        <bgColor rgb="FFB4C7DC"/>
      </patternFill>
    </fill>
    <fill>
      <patternFill patternType="solid">
        <fgColor rgb="FFB7DEE8"/>
        <bgColor rgb="FFC6D9F1"/>
      </patternFill>
    </fill>
    <fill>
      <patternFill patternType="solid">
        <fgColor rgb="FFE6E0EC"/>
        <bgColor rgb="FFDCE6F2"/>
      </patternFill>
    </fill>
    <fill>
      <patternFill patternType="solid">
        <fgColor rgb="FFF2F2F2"/>
        <bgColor rgb="FFFDEADA"/>
      </patternFill>
    </fill>
    <fill>
      <patternFill patternType="solid">
        <fgColor rgb="FFB9CDE5"/>
        <bgColor rgb="FFB4C7DC"/>
      </patternFill>
    </fill>
    <fill>
      <patternFill patternType="solid">
        <fgColor theme="4" tint="0.59999389629810485"/>
        <bgColor rgb="FF8EB4E3"/>
      </patternFill>
    </fill>
    <fill>
      <patternFill patternType="solid">
        <fgColor theme="0" tint="-4.9989318521683403E-2"/>
        <bgColor rgb="FFDBEEF4"/>
      </patternFill>
    </fill>
    <fill>
      <patternFill patternType="solid">
        <fgColor theme="0" tint="-4.9989318521683403E-2"/>
        <bgColor rgb="FFB9CDE5"/>
      </patternFill>
    </fill>
    <fill>
      <patternFill patternType="solid">
        <fgColor theme="4" tint="0.39997558519241921"/>
        <bgColor rgb="FFB7DEE8"/>
      </patternFill>
    </fill>
    <fill>
      <patternFill patternType="solid">
        <fgColor theme="4" tint="0.39997558519241921"/>
        <bgColor rgb="FF8EB4E3"/>
      </patternFill>
    </fill>
    <fill>
      <patternFill patternType="solid">
        <fgColor theme="5" tint="0.79998168889431442"/>
        <bgColor rgb="FFFDEADA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rgb="FFDBEEF4"/>
      </patternFill>
    </fill>
    <fill>
      <patternFill patternType="solid">
        <fgColor theme="4" tint="0.79998168889431442"/>
        <bgColor rgb="FFB7DEE8"/>
      </patternFill>
    </fill>
    <fill>
      <patternFill patternType="solid">
        <fgColor theme="5" tint="0.79998168889431442"/>
        <bgColor rgb="FFDCE6F2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70">
    <xf numFmtId="0" fontId="0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4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9" fontId="29" fillId="0" borderId="0" applyBorder="0" applyProtection="0"/>
    <xf numFmtId="9" fontId="29" fillId="0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3" fillId="0" borderId="0"/>
    <xf numFmtId="0" fontId="8" fillId="0" borderId="0"/>
    <xf numFmtId="0" fontId="2" fillId="0" borderId="0"/>
    <xf numFmtId="0" fontId="2" fillId="0" borderId="0"/>
    <xf numFmtId="9" fontId="29" fillId="0" borderId="0" applyFont="0" applyFill="0" applyBorder="0" applyAlignment="0" applyProtection="0"/>
  </cellStyleXfs>
  <cellXfs count="339">
    <xf numFmtId="0" fontId="0" fillId="0" borderId="0" xfId="0"/>
    <xf numFmtId="0" fontId="20" fillId="9" borderId="0" xfId="5" applyFont="1" applyFill="1" applyAlignment="1">
      <alignment wrapText="1"/>
    </xf>
    <xf numFmtId="0" fontId="20" fillId="9" borderId="0" xfId="5" applyFont="1" applyFill="1" applyAlignment="1">
      <alignment horizontal="center" wrapText="1"/>
    </xf>
    <xf numFmtId="0" fontId="9" fillId="9" borderId="0" xfId="5" applyFont="1" applyFill="1" applyBorder="1"/>
    <xf numFmtId="0" fontId="4" fillId="9" borderId="0" xfId="5" applyFill="1" applyBorder="1"/>
    <xf numFmtId="0" fontId="4" fillId="9" borderId="0" xfId="5" applyFill="1"/>
    <xf numFmtId="0" fontId="9" fillId="9" borderId="0" xfId="5" applyFont="1" applyFill="1"/>
    <xf numFmtId="0" fontId="9" fillId="9" borderId="0" xfId="5" applyFont="1" applyFill="1" applyAlignment="1">
      <alignment wrapText="1"/>
    </xf>
    <xf numFmtId="0" fontId="9" fillId="9" borderId="0" xfId="5" applyFont="1" applyFill="1" applyAlignment="1">
      <alignment horizontal="center" wrapText="1"/>
    </xf>
    <xf numFmtId="0" fontId="12" fillId="10" borderId="3" xfId="7" applyFont="1" applyFill="1" applyBorder="1" applyAlignment="1">
      <alignment vertical="center" wrapText="1"/>
    </xf>
    <xf numFmtId="49" fontId="12" fillId="10" borderId="3" xfId="7" applyNumberFormat="1" applyFont="1" applyFill="1" applyBorder="1" applyAlignment="1">
      <alignment horizontal="center" vertical="center" wrapText="1"/>
    </xf>
    <xf numFmtId="0" fontId="9" fillId="9" borderId="0" xfId="5" applyFont="1" applyFill="1" applyBorder="1" applyAlignment="1">
      <alignment vertical="center"/>
    </xf>
    <xf numFmtId="165" fontId="9" fillId="9" borderId="0" xfId="5" applyNumberFormat="1" applyFont="1" applyFill="1" applyAlignment="1">
      <alignment vertical="center"/>
    </xf>
    <xf numFmtId="0" fontId="9" fillId="9" borderId="0" xfId="5" applyFont="1" applyFill="1" applyAlignment="1">
      <alignment vertical="center"/>
    </xf>
    <xf numFmtId="0" fontId="16" fillId="10" borderId="3" xfId="7" applyFont="1" applyFill="1" applyBorder="1" applyAlignment="1">
      <alignment vertical="center" wrapText="1"/>
    </xf>
    <xf numFmtId="0" fontId="14" fillId="9" borderId="3" xfId="7" applyFont="1" applyFill="1" applyBorder="1" applyAlignment="1">
      <alignment vertical="center" wrapText="1"/>
    </xf>
    <xf numFmtId="49" fontId="11" fillId="9" borderId="3" xfId="7" applyNumberFormat="1" applyFont="1" applyFill="1" applyBorder="1" applyAlignment="1">
      <alignment horizontal="center" vertical="center" wrapText="1"/>
    </xf>
    <xf numFmtId="0" fontId="9" fillId="9" borderId="3" xfId="5" applyFont="1" applyFill="1" applyBorder="1" applyAlignment="1">
      <alignment vertical="center" wrapText="1"/>
    </xf>
    <xf numFmtId="0" fontId="11" fillId="9" borderId="3" xfId="1" applyFont="1" applyFill="1" applyBorder="1" applyAlignment="1">
      <alignment horizontal="left" wrapText="1" readingOrder="1"/>
    </xf>
    <xf numFmtId="166" fontId="13" fillId="9" borderId="0" xfId="9" applyNumberFormat="1" applyFont="1" applyFill="1" applyBorder="1" applyAlignment="1" applyProtection="1">
      <alignment horizontal="right" wrapText="1" readingOrder="1"/>
      <protection locked="0"/>
    </xf>
    <xf numFmtId="166" fontId="11" fillId="9" borderId="3" xfId="7" applyNumberFormat="1" applyFont="1" applyFill="1" applyBorder="1" applyAlignment="1">
      <alignment horizontal="center" vertical="center" wrapText="1"/>
    </xf>
    <xf numFmtId="0" fontId="9" fillId="10" borderId="3" xfId="5" applyFont="1" applyFill="1" applyBorder="1" applyAlignment="1">
      <alignment horizontal="right" wrapText="1"/>
    </xf>
    <xf numFmtId="165" fontId="9" fillId="9" borderId="0" xfId="5" applyNumberFormat="1" applyFont="1" applyFill="1" applyBorder="1" applyAlignment="1">
      <alignment vertical="center"/>
    </xf>
    <xf numFmtId="0" fontId="13" fillId="9" borderId="0" xfId="5" applyFont="1" applyFill="1" applyBorder="1" applyAlignment="1">
      <alignment horizontal="left" vertical="center" wrapText="1"/>
    </xf>
    <xf numFmtId="0" fontId="10" fillId="9" borderId="0" xfId="5" applyFont="1" applyFill="1" applyBorder="1" applyAlignment="1">
      <alignment horizontal="center" vertical="center" wrapText="1"/>
    </xf>
    <xf numFmtId="165" fontId="19" fillId="9" borderId="0" xfId="5" applyNumberFormat="1" applyFont="1" applyFill="1" applyBorder="1" applyAlignment="1">
      <alignment horizontal="center" vertical="center" wrapText="1" readingOrder="1"/>
    </xf>
    <xf numFmtId="0" fontId="10" fillId="9" borderId="0" xfId="5" applyFont="1" applyFill="1" applyBorder="1" applyAlignment="1">
      <alignment vertical="center"/>
    </xf>
    <xf numFmtId="0" fontId="18" fillId="9" borderId="0" xfId="5" applyFont="1" applyFill="1" applyBorder="1" applyAlignment="1">
      <alignment horizontal="left" wrapText="1"/>
    </xf>
    <xf numFmtId="0" fontId="9" fillId="9" borderId="0" xfId="5" applyFont="1" applyFill="1" applyBorder="1" applyAlignment="1">
      <alignment horizontal="center" wrapText="1"/>
    </xf>
    <xf numFmtId="0" fontId="12" fillId="9" borderId="0" xfId="5" applyFont="1" applyFill="1" applyBorder="1" applyAlignment="1">
      <alignment horizontal="left" wrapText="1"/>
    </xf>
    <xf numFmtId="0" fontId="12" fillId="9" borderId="0" xfId="5" applyFont="1" applyFill="1" applyBorder="1" applyAlignment="1">
      <alignment horizontal="center" wrapText="1"/>
    </xf>
    <xf numFmtId="0" fontId="12" fillId="10" borderId="3" xfId="5" applyFont="1" applyFill="1" applyBorder="1" applyAlignment="1">
      <alignment horizontal="center" wrapText="1"/>
    </xf>
    <xf numFmtId="0" fontId="12" fillId="10" borderId="3" xfId="6" applyFont="1" applyFill="1" applyBorder="1" applyAlignment="1">
      <alignment wrapText="1"/>
    </xf>
    <xf numFmtId="49" fontId="12" fillId="10" borderId="3" xfId="6" applyNumberFormat="1" applyFont="1" applyFill="1" applyBorder="1" applyAlignment="1">
      <alignment horizontal="center" wrapText="1"/>
    </xf>
    <xf numFmtId="0" fontId="13" fillId="9" borderId="0" xfId="5" applyFont="1" applyFill="1" applyBorder="1"/>
    <xf numFmtId="165" fontId="13" fillId="9" borderId="0" xfId="5" applyNumberFormat="1" applyFont="1" applyFill="1"/>
    <xf numFmtId="0" fontId="13" fillId="9" borderId="0" xfId="5" applyFont="1" applyFill="1"/>
    <xf numFmtId="0" fontId="14" fillId="9" borderId="3" xfId="6" applyFont="1" applyFill="1" applyBorder="1" applyAlignment="1">
      <alignment wrapText="1"/>
    </xf>
    <xf numFmtId="49" fontId="11" fillId="9" borderId="3" xfId="6" applyNumberFormat="1" applyFont="1" applyFill="1" applyBorder="1" applyAlignment="1">
      <alignment horizontal="center" wrapText="1"/>
    </xf>
    <xf numFmtId="0" fontId="11" fillId="9" borderId="3" xfId="6" applyFont="1" applyFill="1" applyBorder="1" applyAlignment="1">
      <alignment wrapText="1"/>
    </xf>
    <xf numFmtId="165" fontId="13" fillId="9" borderId="0" xfId="5" applyNumberFormat="1" applyFont="1" applyFill="1" applyBorder="1"/>
    <xf numFmtId="168" fontId="22" fillId="9" borderId="0" xfId="1" applyNumberFormat="1" applyFont="1" applyFill="1" applyBorder="1" applyAlignment="1">
      <alignment horizontal="right" wrapText="1" readingOrder="1"/>
    </xf>
    <xf numFmtId="0" fontId="12" fillId="10" borderId="5" xfId="10" applyFont="1" applyFill="1" applyBorder="1" applyAlignment="1">
      <alignment wrapText="1"/>
    </xf>
    <xf numFmtId="49" fontId="12" fillId="10" borderId="5" xfId="10" applyNumberFormat="1" applyFont="1" applyFill="1" applyBorder="1" applyAlignment="1">
      <alignment horizontal="center" vertical="center" wrapText="1"/>
    </xf>
    <xf numFmtId="0" fontId="11" fillId="9" borderId="3" xfId="10" applyFont="1" applyFill="1" applyBorder="1" applyAlignment="1">
      <alignment wrapText="1"/>
    </xf>
    <xf numFmtId="49" fontId="11" fillId="9" borderId="3" xfId="10" applyNumberFormat="1" applyFont="1" applyFill="1" applyBorder="1" applyAlignment="1">
      <alignment horizontal="center" vertical="center" wrapText="1"/>
    </xf>
    <xf numFmtId="0" fontId="12" fillId="9" borderId="3" xfId="10" applyFont="1" applyFill="1" applyBorder="1" applyAlignment="1">
      <alignment wrapText="1"/>
    </xf>
    <xf numFmtId="49" fontId="12" fillId="9" borderId="3" xfId="10" applyNumberFormat="1" applyFont="1" applyFill="1" applyBorder="1" applyAlignment="1">
      <alignment horizontal="center" vertical="center" wrapText="1"/>
    </xf>
    <xf numFmtId="0" fontId="30" fillId="0" borderId="0" xfId="5" applyFont="1" applyAlignment="1">
      <alignment horizontal="center" wrapText="1"/>
    </xf>
    <xf numFmtId="0" fontId="30" fillId="0" borderId="0" xfId="5" applyFont="1"/>
    <xf numFmtId="164" fontId="30" fillId="0" borderId="0" xfId="11" applyNumberFormat="1" applyFont="1" applyBorder="1" applyAlignment="1" applyProtection="1">
      <alignment horizontal="center"/>
    </xf>
    <xf numFmtId="0" fontId="31" fillId="2" borderId="2" xfId="5" applyFont="1" applyFill="1" applyBorder="1" applyAlignment="1">
      <alignment horizontal="center" vertical="center" wrapText="1"/>
    </xf>
    <xf numFmtId="164" fontId="31" fillId="3" borderId="3" xfId="11" applyNumberFormat="1" applyFont="1" applyFill="1" applyBorder="1" applyAlignment="1" applyProtection="1">
      <alignment horizontal="center" vertical="center" wrapText="1" readingOrder="1"/>
      <protection locked="0"/>
    </xf>
    <xf numFmtId="164" fontId="30" fillId="4" borderId="3" xfId="11" applyNumberFormat="1" applyFont="1" applyFill="1" applyBorder="1" applyAlignment="1" applyProtection="1">
      <alignment horizontal="center" vertical="center" wrapText="1" readingOrder="1"/>
      <protection locked="0"/>
    </xf>
    <xf numFmtId="166" fontId="30" fillId="4" borderId="4" xfId="5" applyNumberFormat="1" applyFont="1" applyFill="1" applyBorder="1" applyAlignment="1" applyProtection="1">
      <alignment horizontal="center" vertical="center" wrapText="1" readingOrder="1"/>
      <protection locked="0"/>
    </xf>
    <xf numFmtId="164" fontId="31" fillId="6" borderId="3" xfId="11" applyNumberFormat="1" applyFont="1" applyFill="1" applyBorder="1" applyAlignment="1" applyProtection="1">
      <alignment horizontal="center" vertical="center" wrapText="1" readingOrder="1"/>
    </xf>
    <xf numFmtId="166" fontId="30" fillId="0" borderId="0" xfId="5" applyNumberFormat="1" applyFont="1" applyBorder="1" applyAlignment="1">
      <alignment horizontal="center" wrapText="1"/>
    </xf>
    <xf numFmtId="166" fontId="31" fillId="0" borderId="0" xfId="5" applyNumberFormat="1" applyFont="1" applyBorder="1" applyAlignment="1">
      <alignment horizontal="right" wrapText="1"/>
    </xf>
    <xf numFmtId="166" fontId="31" fillId="7" borderId="3" xfId="5" applyNumberFormat="1" applyFont="1" applyFill="1" applyBorder="1" applyAlignment="1">
      <alignment horizontal="center" wrapText="1"/>
    </xf>
    <xf numFmtId="166" fontId="30" fillId="7" borderId="4" xfId="5" applyNumberFormat="1" applyFont="1" applyFill="1" applyBorder="1"/>
    <xf numFmtId="164" fontId="30" fillId="7" borderId="3" xfId="11" applyNumberFormat="1" applyFont="1" applyFill="1" applyBorder="1" applyAlignment="1" applyProtection="1">
      <alignment horizontal="center"/>
    </xf>
    <xf numFmtId="166" fontId="31" fillId="8" borderId="3" xfId="5" applyNumberFormat="1" applyFont="1" applyFill="1" applyBorder="1" applyAlignment="1">
      <alignment horizontal="center" vertical="center"/>
    </xf>
    <xf numFmtId="164" fontId="31" fillId="8" borderId="3" xfId="11" applyNumberFormat="1" applyFont="1" applyFill="1" applyBorder="1" applyAlignment="1" applyProtection="1">
      <alignment horizontal="center" vertical="center"/>
    </xf>
    <xf numFmtId="166" fontId="30" fillId="4" borderId="4" xfId="5" applyNumberFormat="1" applyFont="1" applyFill="1" applyBorder="1" applyAlignment="1">
      <alignment horizontal="center" vertical="center"/>
    </xf>
    <xf numFmtId="164" fontId="30" fillId="4" borderId="3" xfId="11" applyNumberFormat="1" applyFont="1" applyFill="1" applyBorder="1" applyAlignment="1" applyProtection="1">
      <alignment horizontal="center" vertical="center"/>
    </xf>
    <xf numFmtId="166" fontId="31" fillId="8" borderId="4" xfId="5" applyNumberFormat="1" applyFont="1" applyFill="1" applyBorder="1" applyAlignment="1">
      <alignment horizontal="center" vertical="center"/>
    </xf>
    <xf numFmtId="166" fontId="31" fillId="6" borderId="3" xfId="5" applyNumberFormat="1" applyFont="1" applyFill="1" applyBorder="1" applyAlignment="1">
      <alignment horizontal="center" vertical="center"/>
    </xf>
    <xf numFmtId="166" fontId="32" fillId="0" borderId="6" xfId="5" applyNumberFormat="1" applyFont="1" applyBorder="1" applyAlignment="1">
      <alignment horizontal="center" wrapText="1"/>
    </xf>
    <xf numFmtId="166" fontId="32" fillId="0" borderId="6" xfId="5" applyNumberFormat="1" applyFont="1" applyBorder="1" applyAlignment="1">
      <alignment wrapText="1"/>
    </xf>
    <xf numFmtId="164" fontId="32" fillId="0" borderId="6" xfId="11" applyNumberFormat="1" applyFont="1" applyBorder="1" applyAlignment="1" applyProtection="1">
      <alignment horizontal="center" wrapText="1"/>
    </xf>
    <xf numFmtId="166" fontId="31" fillId="6" borderId="7" xfId="5" applyNumberFormat="1" applyFont="1" applyFill="1" applyBorder="1" applyAlignment="1">
      <alignment horizontal="center"/>
    </xf>
    <xf numFmtId="166" fontId="31" fillId="11" borderId="3" xfId="5" applyNumberFormat="1" applyFont="1" applyFill="1" applyBorder="1" applyAlignment="1">
      <alignment horizontal="center" vertical="center"/>
    </xf>
    <xf numFmtId="164" fontId="31" fillId="11" borderId="3" xfId="11" applyNumberFormat="1" applyFont="1" applyFill="1" applyBorder="1" applyAlignment="1" applyProtection="1">
      <alignment horizontal="center" vertical="center"/>
    </xf>
    <xf numFmtId="166" fontId="30" fillId="11" borderId="3" xfId="5" applyNumberFormat="1" applyFont="1" applyFill="1" applyBorder="1" applyAlignment="1">
      <alignment horizontal="center" vertical="center"/>
    </xf>
    <xf numFmtId="164" fontId="30" fillId="11" borderId="3" xfId="11" applyNumberFormat="1" applyFont="1" applyFill="1" applyBorder="1" applyAlignment="1" applyProtection="1">
      <alignment horizontal="center" vertical="center"/>
    </xf>
    <xf numFmtId="165" fontId="31" fillId="11" borderId="3" xfId="5" applyNumberFormat="1" applyFont="1" applyFill="1" applyBorder="1" applyAlignment="1">
      <alignment horizontal="center" vertical="center"/>
    </xf>
    <xf numFmtId="166" fontId="30" fillId="13" borderId="3" xfId="5" applyNumberFormat="1" applyFont="1" applyFill="1" applyBorder="1" applyAlignment="1">
      <alignment horizontal="center" vertical="center"/>
    </xf>
    <xf numFmtId="164" fontId="30" fillId="13" borderId="3" xfId="11" applyNumberFormat="1" applyFont="1" applyFill="1" applyBorder="1" applyAlignment="1" applyProtection="1">
      <alignment horizontal="center" vertical="center"/>
    </xf>
    <xf numFmtId="165" fontId="31" fillId="15" borderId="3" xfId="5" applyNumberFormat="1" applyFont="1" applyFill="1" applyBorder="1" applyAlignment="1">
      <alignment horizontal="center" vertical="center"/>
    </xf>
    <xf numFmtId="164" fontId="31" fillId="15" borderId="3" xfId="11" applyNumberFormat="1" applyFont="1" applyFill="1" applyBorder="1" applyAlignment="1" applyProtection="1">
      <alignment horizontal="center" vertical="center"/>
    </xf>
    <xf numFmtId="166" fontId="31" fillId="15" borderId="3" xfId="5" applyNumberFormat="1" applyFont="1" applyFill="1" applyBorder="1" applyAlignment="1">
      <alignment horizontal="center" vertical="center"/>
    </xf>
    <xf numFmtId="165" fontId="30" fillId="0" borderId="0" xfId="5" applyNumberFormat="1" applyFont="1" applyBorder="1"/>
    <xf numFmtId="165" fontId="30" fillId="0" borderId="0" xfId="5" applyNumberFormat="1" applyFont="1"/>
    <xf numFmtId="0" fontId="31" fillId="2" borderId="5" xfId="5" applyFont="1" applyFill="1" applyBorder="1" applyAlignment="1">
      <alignment horizontal="center" vertical="center" wrapText="1"/>
    </xf>
    <xf numFmtId="166" fontId="31" fillId="3" borderId="3" xfId="7" applyNumberFormat="1" applyFont="1" applyFill="1" applyBorder="1" applyAlignment="1">
      <alignment horizontal="center" vertical="center" wrapText="1"/>
    </xf>
    <xf numFmtId="166" fontId="30" fillId="4" borderId="3" xfId="5" applyNumberFormat="1" applyFont="1" applyFill="1" applyBorder="1" applyAlignment="1">
      <alignment horizontal="center" vertical="center" wrapText="1"/>
    </xf>
    <xf numFmtId="165" fontId="32" fillId="5" borderId="4" xfId="9" applyNumberFormat="1" applyFont="1" applyFill="1" applyBorder="1" applyAlignment="1" applyProtection="1">
      <alignment horizontal="center" vertical="center" wrapText="1"/>
      <protection locked="0"/>
    </xf>
    <xf numFmtId="166" fontId="31" fillId="3" borderId="3" xfId="9" applyNumberFormat="1" applyFont="1" applyFill="1" applyBorder="1" applyAlignment="1" applyProtection="1">
      <alignment horizontal="center" vertical="center" wrapText="1"/>
      <protection locked="0"/>
    </xf>
    <xf numFmtId="166" fontId="30" fillId="4" borderId="3" xfId="7" applyNumberFormat="1" applyFont="1" applyFill="1" applyBorder="1" applyAlignment="1">
      <alignment horizontal="center" vertical="center" wrapText="1"/>
    </xf>
    <xf numFmtId="166" fontId="31" fillId="4" borderId="4" xfId="9" applyNumberFormat="1" applyFont="1" applyFill="1" applyBorder="1" applyAlignment="1" applyProtection="1">
      <alignment horizontal="center" vertical="center" wrapText="1"/>
      <protection locked="0"/>
    </xf>
    <xf numFmtId="166" fontId="30" fillId="4" borderId="3" xfId="5" applyNumberFormat="1" applyFont="1" applyFill="1" applyBorder="1" applyAlignment="1" applyProtection="1">
      <alignment horizontal="center" vertical="center" wrapText="1"/>
      <protection locked="0"/>
    </xf>
    <xf numFmtId="166" fontId="32" fillId="5" borderId="3" xfId="1" applyNumberFormat="1" applyFont="1" applyFill="1" applyBorder="1" applyAlignment="1">
      <alignment horizontal="center" vertical="center" wrapText="1"/>
    </xf>
    <xf numFmtId="166" fontId="32" fillId="5" borderId="3" xfId="7" applyNumberFormat="1" applyFont="1" applyFill="1" applyBorder="1" applyAlignment="1">
      <alignment horizontal="center" vertical="center" wrapText="1"/>
    </xf>
    <xf numFmtId="166" fontId="31" fillId="6" borderId="4" xfId="5" applyNumberFormat="1" applyFont="1" applyFill="1" applyBorder="1" applyAlignment="1">
      <alignment horizontal="center" vertical="center" wrapText="1"/>
    </xf>
    <xf numFmtId="166" fontId="31" fillId="7" borderId="3" xfId="5" applyNumberFormat="1" applyFont="1" applyFill="1" applyBorder="1" applyAlignment="1">
      <alignment horizontal="center" vertical="center" wrapText="1"/>
    </xf>
    <xf numFmtId="165" fontId="10" fillId="9" borderId="0" xfId="5" applyNumberFormat="1" applyFont="1" applyFill="1" applyAlignment="1">
      <alignment horizontal="center" wrapText="1"/>
    </xf>
    <xf numFmtId="0" fontId="10" fillId="9" borderId="0" xfId="5" applyFont="1" applyFill="1"/>
    <xf numFmtId="165" fontId="10" fillId="9" borderId="0" xfId="5" applyNumberFormat="1" applyFont="1" applyFill="1"/>
    <xf numFmtId="165" fontId="19" fillId="10" borderId="3" xfId="5" applyNumberFormat="1" applyFont="1" applyFill="1" applyBorder="1" applyAlignment="1">
      <alignment horizontal="center" vertical="center" wrapText="1" readingOrder="1"/>
    </xf>
    <xf numFmtId="165" fontId="10" fillId="9" borderId="0" xfId="5" applyNumberFormat="1" applyFont="1" applyFill="1" applyBorder="1" applyAlignment="1">
      <alignment horizontal="center" vertical="center" readingOrder="1"/>
    </xf>
    <xf numFmtId="165" fontId="10" fillId="9" borderId="0" xfId="5" applyNumberFormat="1" applyFont="1" applyFill="1" applyBorder="1" applyAlignment="1">
      <alignment horizontal="center" vertical="center" wrapText="1" readingOrder="1"/>
    </xf>
    <xf numFmtId="165" fontId="19" fillId="9" borderId="0" xfId="5" applyNumberFormat="1" applyFont="1" applyFill="1" applyBorder="1" applyAlignment="1">
      <alignment horizontal="center" vertical="center" readingOrder="1"/>
    </xf>
    <xf numFmtId="165" fontId="10" fillId="10" borderId="3" xfId="5" applyNumberFormat="1" applyFont="1" applyFill="1" applyBorder="1" applyAlignment="1">
      <alignment horizontal="center" vertical="center" readingOrder="1"/>
    </xf>
    <xf numFmtId="165" fontId="10" fillId="10" borderId="4" xfId="5" applyNumberFormat="1" applyFont="1" applyFill="1" applyBorder="1" applyAlignment="1">
      <alignment horizontal="center" vertical="center" readingOrder="1"/>
    </xf>
    <xf numFmtId="165" fontId="35" fillId="9" borderId="0" xfId="5" applyNumberFormat="1" applyFont="1" applyFill="1" applyAlignment="1">
      <alignment horizontal="center" wrapText="1"/>
    </xf>
    <xf numFmtId="0" fontId="35" fillId="9" borderId="0" xfId="5" applyFont="1" applyFill="1"/>
    <xf numFmtId="165" fontId="35" fillId="9" borderId="0" xfId="5" applyNumberFormat="1" applyFont="1" applyFill="1" applyBorder="1"/>
    <xf numFmtId="3" fontId="35" fillId="9" borderId="0" xfId="5" applyNumberFormat="1" applyFont="1" applyFill="1"/>
    <xf numFmtId="165" fontId="35" fillId="9" borderId="0" xfId="5" applyNumberFormat="1" applyFont="1" applyFill="1"/>
    <xf numFmtId="165" fontId="30" fillId="9" borderId="0" xfId="5" applyNumberFormat="1" applyFont="1" applyFill="1" applyAlignment="1">
      <alignment horizontal="center" wrapText="1"/>
    </xf>
    <xf numFmtId="0" fontId="30" fillId="9" borderId="0" xfId="5" applyFont="1" applyFill="1"/>
    <xf numFmtId="0" fontId="30" fillId="9" borderId="0" xfId="5" applyFont="1" applyFill="1" applyBorder="1" applyAlignment="1"/>
    <xf numFmtId="0" fontId="30" fillId="9" borderId="0" xfId="5" applyFont="1" applyFill="1" applyBorder="1"/>
    <xf numFmtId="165" fontId="31" fillId="10" borderId="3" xfId="9" applyNumberFormat="1" applyFont="1" applyFill="1" applyBorder="1" applyAlignment="1" applyProtection="1">
      <alignment horizontal="center" vertical="center" wrapText="1" readingOrder="1"/>
      <protection locked="0"/>
    </xf>
    <xf numFmtId="165" fontId="30" fillId="9" borderId="3" xfId="9" applyNumberFormat="1" applyFont="1" applyFill="1" applyBorder="1" applyAlignment="1" applyProtection="1">
      <alignment horizontal="center" vertical="center" wrapText="1" readingOrder="1"/>
      <protection locked="0"/>
    </xf>
    <xf numFmtId="165" fontId="31" fillId="10" borderId="3" xfId="5" applyNumberFormat="1" applyFont="1" applyFill="1" applyBorder="1" applyAlignment="1">
      <alignment horizontal="center" vertical="center" wrapText="1" readingOrder="1"/>
    </xf>
    <xf numFmtId="165" fontId="31" fillId="10" borderId="3" xfId="5" applyNumberFormat="1" applyFont="1" applyFill="1" applyBorder="1" applyAlignment="1">
      <alignment horizontal="center" vertical="center" readingOrder="1"/>
    </xf>
    <xf numFmtId="165" fontId="30" fillId="9" borderId="3" xfId="5" applyNumberFormat="1" applyFont="1" applyFill="1" applyBorder="1" applyAlignment="1">
      <alignment horizontal="center" vertical="center" readingOrder="1"/>
    </xf>
    <xf numFmtId="0" fontId="30" fillId="10" borderId="3" xfId="5" applyFont="1" applyFill="1" applyBorder="1" applyAlignment="1">
      <alignment horizontal="center" vertical="center" readingOrder="1"/>
    </xf>
    <xf numFmtId="167" fontId="30" fillId="10" borderId="3" xfId="5" applyNumberFormat="1" applyFont="1" applyFill="1" applyBorder="1" applyAlignment="1">
      <alignment horizontal="center" vertical="center" readingOrder="1"/>
    </xf>
    <xf numFmtId="165" fontId="31" fillId="9" borderId="10" xfId="5" applyNumberFormat="1" applyFont="1" applyFill="1" applyBorder="1"/>
    <xf numFmtId="165" fontId="30" fillId="9" borderId="10" xfId="5" applyNumberFormat="1" applyFont="1" applyFill="1" applyBorder="1"/>
    <xf numFmtId="165" fontId="30" fillId="9" borderId="10" xfId="6" applyNumberFormat="1" applyFont="1" applyFill="1" applyBorder="1" applyAlignment="1">
      <alignment horizontal="right" wrapText="1"/>
    </xf>
    <xf numFmtId="165" fontId="31" fillId="9" borderId="10" xfId="5" applyNumberFormat="1" applyFont="1" applyFill="1" applyBorder="1" applyAlignment="1">
      <alignment horizontal="right"/>
    </xf>
    <xf numFmtId="165" fontId="30" fillId="9" borderId="10" xfId="5" applyNumberFormat="1" applyFont="1" applyFill="1" applyBorder="1" applyAlignment="1">
      <alignment horizontal="right"/>
    </xf>
    <xf numFmtId="0" fontId="34" fillId="9" borderId="0" xfId="5" applyFont="1" applyFill="1" applyBorder="1"/>
    <xf numFmtId="0" fontId="34" fillId="9" borderId="0" xfId="5" applyFont="1" applyFill="1"/>
    <xf numFmtId="166" fontId="30" fillId="7" borderId="3" xfId="5" applyNumberFormat="1" applyFont="1" applyFill="1" applyBorder="1" applyAlignment="1">
      <alignment horizontal="center"/>
    </xf>
    <xf numFmtId="164" fontId="31" fillId="8" borderId="3" xfId="11" applyNumberFormat="1" applyFont="1" applyFill="1" applyBorder="1" applyAlignment="1" applyProtection="1">
      <alignment horizontal="center" vertical="center" wrapText="1"/>
    </xf>
    <xf numFmtId="164" fontId="30" fillId="4" borderId="3" xfId="11" applyNumberFormat="1" applyFont="1" applyFill="1" applyBorder="1" applyAlignment="1" applyProtection="1">
      <alignment horizontal="center" vertical="center" wrapText="1"/>
    </xf>
    <xf numFmtId="0" fontId="37" fillId="0" borderId="0" xfId="0" applyFont="1"/>
    <xf numFmtId="0" fontId="30" fillId="0" borderId="0" xfId="5" applyFont="1" applyAlignment="1">
      <alignment wrapText="1"/>
    </xf>
    <xf numFmtId="0" fontId="30" fillId="0" borderId="0" xfId="5" applyFont="1" applyAlignment="1">
      <alignment horizontal="center"/>
    </xf>
    <xf numFmtId="0" fontId="36" fillId="0" borderId="0" xfId="5" applyFont="1"/>
    <xf numFmtId="166" fontId="31" fillId="3" borderId="3" xfId="7" applyNumberFormat="1" applyFont="1" applyFill="1" applyBorder="1" applyAlignment="1">
      <alignment vertical="center" wrapText="1"/>
    </xf>
    <xf numFmtId="164" fontId="31" fillId="3" borderId="3" xfId="11" applyNumberFormat="1" applyFont="1" applyFill="1" applyBorder="1" applyAlignment="1" applyProtection="1">
      <alignment horizontal="center" vertical="center" wrapText="1" readingOrder="1"/>
    </xf>
    <xf numFmtId="0" fontId="30" fillId="0" borderId="0" xfId="5" applyFont="1" applyAlignment="1">
      <alignment vertical="center"/>
    </xf>
    <xf numFmtId="166" fontId="38" fillId="4" borderId="3" xfId="7" applyNumberFormat="1" applyFont="1" applyFill="1" applyBorder="1" applyAlignment="1">
      <alignment vertical="center" wrapText="1"/>
    </xf>
    <xf numFmtId="164" fontId="30" fillId="4" borderId="3" xfId="11" applyNumberFormat="1" applyFont="1" applyFill="1" applyBorder="1" applyAlignment="1" applyProtection="1">
      <alignment horizontal="center" vertical="center" wrapText="1" readingOrder="1"/>
    </xf>
    <xf numFmtId="166" fontId="30" fillId="4" borderId="3" xfId="5" applyNumberFormat="1" applyFont="1" applyFill="1" applyBorder="1" applyAlignment="1">
      <alignment vertical="center" wrapText="1"/>
    </xf>
    <xf numFmtId="166" fontId="32" fillId="5" borderId="3" xfId="7" applyNumberFormat="1" applyFont="1" applyFill="1" applyBorder="1" applyAlignment="1">
      <alignment vertical="center" wrapText="1"/>
    </xf>
    <xf numFmtId="166" fontId="39" fillId="3" borderId="3" xfId="7" applyNumberFormat="1" applyFont="1" applyFill="1" applyBorder="1" applyAlignment="1">
      <alignment vertical="center" wrapText="1"/>
    </xf>
    <xf numFmtId="166" fontId="30" fillId="4" borderId="3" xfId="1" applyNumberFormat="1" applyFont="1" applyFill="1" applyBorder="1" applyAlignment="1">
      <alignment horizontal="left" wrapText="1" readingOrder="1"/>
    </xf>
    <xf numFmtId="166" fontId="31" fillId="4" borderId="3" xfId="7" applyNumberFormat="1" applyFont="1" applyFill="1" applyBorder="1" applyAlignment="1">
      <alignment vertical="center" wrapText="1"/>
    </xf>
    <xf numFmtId="166" fontId="31" fillId="4" borderId="3" xfId="7" applyNumberFormat="1" applyFont="1" applyFill="1" applyBorder="1" applyAlignment="1">
      <alignment horizontal="center" vertical="center" wrapText="1"/>
    </xf>
    <xf numFmtId="164" fontId="31" fillId="4" borderId="3" xfId="11" applyNumberFormat="1" applyFont="1" applyFill="1" applyBorder="1" applyAlignment="1" applyProtection="1">
      <alignment horizontal="center" vertical="center" wrapText="1" readingOrder="1"/>
    </xf>
    <xf numFmtId="166" fontId="32" fillId="5" borderId="3" xfId="1" applyNumberFormat="1" applyFont="1" applyFill="1" applyBorder="1" applyAlignment="1">
      <alignment horizontal="left" wrapText="1" readingOrder="1"/>
    </xf>
    <xf numFmtId="164" fontId="32" fillId="5" borderId="3" xfId="11" applyNumberFormat="1" applyFont="1" applyFill="1" applyBorder="1" applyAlignment="1" applyProtection="1">
      <alignment horizontal="center" vertical="center" wrapText="1" readingOrder="1"/>
    </xf>
    <xf numFmtId="166" fontId="32" fillId="5" borderId="0" xfId="1" applyNumberFormat="1" applyFont="1" applyFill="1" applyBorder="1" applyAlignment="1">
      <alignment horizontal="left" wrapText="1" readingOrder="1"/>
    </xf>
    <xf numFmtId="166" fontId="32" fillId="5" borderId="0" xfId="7" applyNumberFormat="1" applyFont="1" applyFill="1" applyBorder="1" applyAlignment="1">
      <alignment vertical="center" wrapText="1"/>
    </xf>
    <xf numFmtId="165" fontId="30" fillId="0" borderId="0" xfId="5" applyNumberFormat="1" applyFont="1" applyAlignment="1">
      <alignment vertical="center"/>
    </xf>
    <xf numFmtId="166" fontId="30" fillId="4" borderId="3" xfId="2" applyNumberFormat="1" applyFont="1" applyFill="1" applyBorder="1" applyAlignment="1">
      <alignment wrapText="1"/>
    </xf>
    <xf numFmtId="166" fontId="36" fillId="4" borderId="3" xfId="1" applyNumberFormat="1" applyFont="1" applyFill="1" applyBorder="1" applyAlignment="1">
      <alignment horizontal="left" wrapText="1" readingOrder="1"/>
    </xf>
    <xf numFmtId="166" fontId="31" fillId="6" borderId="3" xfId="5" applyNumberFormat="1" applyFont="1" applyFill="1" applyBorder="1" applyAlignment="1">
      <alignment horizontal="left" vertical="center" wrapText="1"/>
    </xf>
    <xf numFmtId="166" fontId="30" fillId="6" borderId="3" xfId="5" applyNumberFormat="1" applyFont="1" applyFill="1" applyBorder="1" applyAlignment="1">
      <alignment horizontal="center" vertical="center" wrapText="1"/>
    </xf>
    <xf numFmtId="166" fontId="31" fillId="0" borderId="0" xfId="5" applyNumberFormat="1" applyFont="1" applyBorder="1" applyAlignment="1">
      <alignment horizontal="left" wrapText="1"/>
    </xf>
    <xf numFmtId="166" fontId="31" fillId="0" borderId="0" xfId="5" applyNumberFormat="1" applyFont="1" applyBorder="1" applyAlignment="1">
      <alignment horizontal="center"/>
    </xf>
    <xf numFmtId="166" fontId="31" fillId="8" borderId="3" xfId="6" applyNumberFormat="1" applyFont="1" applyFill="1" applyBorder="1" applyAlignment="1">
      <alignment wrapText="1"/>
    </xf>
    <xf numFmtId="166" fontId="31" fillId="8" borderId="3" xfId="6" applyNumberFormat="1" applyFont="1" applyFill="1" applyBorder="1" applyAlignment="1">
      <alignment horizontal="center" wrapText="1"/>
    </xf>
    <xf numFmtId="0" fontId="31" fillId="0" borderId="0" xfId="5" applyFont="1"/>
    <xf numFmtId="166" fontId="38" fillId="4" borderId="3" xfId="6" applyNumberFormat="1" applyFont="1" applyFill="1" applyBorder="1" applyAlignment="1">
      <alignment wrapText="1"/>
    </xf>
    <xf numFmtId="166" fontId="30" fillId="4" borderId="3" xfId="6" applyNumberFormat="1" applyFont="1" applyFill="1" applyBorder="1" applyAlignment="1">
      <alignment horizontal="center" wrapText="1"/>
    </xf>
    <xf numFmtId="49" fontId="30" fillId="4" borderId="3" xfId="6" applyNumberFormat="1" applyFont="1" applyFill="1" applyBorder="1" applyAlignment="1">
      <alignment horizontal="center" wrapText="1"/>
    </xf>
    <xf numFmtId="166" fontId="30" fillId="4" borderId="3" xfId="6" applyNumberFormat="1" applyFont="1" applyFill="1" applyBorder="1" applyAlignment="1">
      <alignment wrapText="1"/>
    </xf>
    <xf numFmtId="166" fontId="31" fillId="6" borderId="3" xfId="6" applyNumberFormat="1" applyFont="1" applyFill="1" applyBorder="1" applyAlignment="1">
      <alignment wrapText="1"/>
    </xf>
    <xf numFmtId="166" fontId="31" fillId="6" borderId="3" xfId="6" applyNumberFormat="1" applyFont="1" applyFill="1" applyBorder="1" applyAlignment="1">
      <alignment horizontal="center" wrapText="1"/>
    </xf>
    <xf numFmtId="166" fontId="31" fillId="0" borderId="0" xfId="5" applyNumberFormat="1" applyFont="1"/>
    <xf numFmtId="166" fontId="31" fillId="6" borderId="8" xfId="5" applyNumberFormat="1" applyFont="1" applyFill="1" applyBorder="1" applyAlignment="1">
      <alignment horizontal="center"/>
    </xf>
    <xf numFmtId="164" fontId="30" fillId="6" borderId="3" xfId="11" applyNumberFormat="1" applyFont="1" applyFill="1" applyBorder="1" applyAlignment="1" applyProtection="1">
      <alignment horizontal="center"/>
    </xf>
    <xf numFmtId="0" fontId="30" fillId="0" borderId="0" xfId="5" applyFont="1" applyBorder="1"/>
    <xf numFmtId="166" fontId="31" fillId="11" borderId="3" xfId="10" applyNumberFormat="1" applyFont="1" applyFill="1" applyBorder="1" applyAlignment="1">
      <alignment wrapText="1"/>
    </xf>
    <xf numFmtId="166" fontId="40" fillId="11" borderId="3" xfId="10" applyNumberFormat="1" applyFont="1" applyFill="1" applyBorder="1" applyAlignment="1">
      <alignment horizontal="center" vertical="center" wrapText="1"/>
    </xf>
    <xf numFmtId="166" fontId="30" fillId="12" borderId="3" xfId="10" applyNumberFormat="1" applyFont="1" applyFill="1" applyBorder="1" applyAlignment="1">
      <alignment wrapText="1"/>
    </xf>
    <xf numFmtId="166" fontId="41" fillId="13" borderId="3" xfId="10" applyNumberFormat="1" applyFont="1" applyFill="1" applyBorder="1" applyAlignment="1">
      <alignment horizontal="center" vertical="center" wrapText="1"/>
    </xf>
    <xf numFmtId="166" fontId="31" fillId="14" borderId="3" xfId="10" applyNumberFormat="1" applyFont="1" applyFill="1" applyBorder="1" applyAlignment="1">
      <alignment wrapText="1"/>
    </xf>
    <xf numFmtId="166" fontId="40" fillId="15" borderId="3" xfId="10" applyNumberFormat="1" applyFont="1" applyFill="1" applyBorder="1" applyAlignment="1">
      <alignment horizontal="center" vertical="center" wrapText="1"/>
    </xf>
    <xf numFmtId="164" fontId="30" fillId="15" borderId="3" xfId="11" applyNumberFormat="1" applyFont="1" applyFill="1" applyBorder="1" applyAlignment="1" applyProtection="1">
      <alignment horizontal="center" vertical="center"/>
    </xf>
    <xf numFmtId="166" fontId="30" fillId="12" borderId="3" xfId="1" applyNumberFormat="1" applyFont="1" applyFill="1" applyBorder="1" applyAlignment="1">
      <alignment horizontal="left" wrapText="1" readingOrder="1"/>
    </xf>
    <xf numFmtId="0" fontId="15" fillId="16" borderId="3" xfId="7" applyFont="1" applyFill="1" applyBorder="1" applyAlignment="1">
      <alignment vertical="center" wrapText="1"/>
    </xf>
    <xf numFmtId="49" fontId="21" fillId="16" borderId="3" xfId="7" applyNumberFormat="1" applyFont="1" applyFill="1" applyBorder="1" applyAlignment="1">
      <alignment horizontal="center" vertical="center" wrapText="1"/>
    </xf>
    <xf numFmtId="0" fontId="12" fillId="10" borderId="3" xfId="5" applyFont="1" applyFill="1" applyBorder="1" applyAlignment="1">
      <alignment horizontal="left" wrapText="1"/>
    </xf>
    <xf numFmtId="0" fontId="1" fillId="0" borderId="0" xfId="18" applyFill="1"/>
    <xf numFmtId="0" fontId="1" fillId="0" borderId="0" xfId="18" applyFont="1" applyFill="1" applyAlignment="1">
      <alignment vertical="center"/>
    </xf>
    <xf numFmtId="0" fontId="17" fillId="0" borderId="0" xfId="18" applyFont="1" applyFill="1" applyAlignment="1">
      <alignment horizontal="center" vertical="center"/>
    </xf>
    <xf numFmtId="0" fontId="1" fillId="0" borderId="0" xfId="18" applyFill="1" applyAlignment="1">
      <alignment vertical="top" wrapText="1"/>
    </xf>
    <xf numFmtId="0" fontId="1" fillId="0" borderId="0" xfId="18" applyFill="1" applyAlignment="1">
      <alignment wrapText="1"/>
    </xf>
    <xf numFmtId="165" fontId="42" fillId="0" borderId="0" xfId="18" applyNumberFormat="1" applyFont="1" applyFill="1" applyAlignment="1">
      <alignment wrapText="1"/>
    </xf>
    <xf numFmtId="165" fontId="42" fillId="0" borderId="0" xfId="18" applyNumberFormat="1" applyFont="1" applyFill="1" applyAlignment="1">
      <alignment vertical="center" wrapText="1"/>
    </xf>
    <xf numFmtId="0" fontId="43" fillId="0" borderId="0" xfId="18" applyFont="1" applyFill="1"/>
    <xf numFmtId="0" fontId="1" fillId="0" borderId="0" xfId="18" applyFont="1" applyFill="1"/>
    <xf numFmtId="0" fontId="17" fillId="0" borderId="3" xfId="18" applyFont="1" applyFill="1" applyBorder="1" applyAlignment="1">
      <alignment horizontal="center" vertical="center"/>
    </xf>
    <xf numFmtId="165" fontId="25" fillId="0" borderId="3" xfId="18" applyNumberFormat="1" applyFont="1" applyFill="1" applyBorder="1" applyAlignment="1">
      <alignment vertical="center"/>
    </xf>
    <xf numFmtId="0" fontId="27" fillId="0" borderId="3" xfId="18" applyFont="1" applyFill="1" applyBorder="1" applyAlignment="1">
      <alignment horizontal="center" vertical="center"/>
    </xf>
    <xf numFmtId="0" fontId="27" fillId="0" borderId="3" xfId="18" applyFont="1" applyFill="1" applyBorder="1" applyAlignment="1">
      <alignment vertical="top" wrapText="1"/>
    </xf>
    <xf numFmtId="165" fontId="44" fillId="0" borderId="3" xfId="18" applyNumberFormat="1" applyFont="1" applyFill="1" applyBorder="1" applyAlignment="1">
      <alignment horizontal="right" vertical="center"/>
    </xf>
    <xf numFmtId="0" fontId="26" fillId="0" borderId="0" xfId="18" applyFont="1" applyFill="1"/>
    <xf numFmtId="0" fontId="17" fillId="0" borderId="3" xfId="18" applyFont="1" applyFill="1" applyBorder="1" applyAlignment="1">
      <alignment wrapText="1"/>
    </xf>
    <xf numFmtId="0" fontId="17" fillId="0" borderId="3" xfId="18" applyFont="1" applyFill="1" applyBorder="1" applyAlignment="1">
      <alignment horizontal="center"/>
    </xf>
    <xf numFmtId="165" fontId="45" fillId="0" borderId="3" xfId="18" applyNumberFormat="1" applyFont="1" applyFill="1" applyBorder="1" applyAlignment="1">
      <alignment horizontal="right" vertical="center"/>
    </xf>
    <xf numFmtId="165" fontId="45" fillId="0" borderId="3" xfId="18" applyNumberFormat="1" applyFont="1" applyFill="1" applyBorder="1" applyAlignment="1">
      <alignment vertical="center"/>
    </xf>
    <xf numFmtId="0" fontId="46" fillId="0" borderId="3" xfId="18" applyFont="1" applyFill="1" applyBorder="1" applyAlignment="1">
      <alignment horizontal="center" vertical="center"/>
    </xf>
    <xf numFmtId="165" fontId="17" fillId="0" borderId="3" xfId="18" applyNumberFormat="1" applyFont="1" applyFill="1" applyBorder="1" applyAlignment="1">
      <alignment horizontal="right" vertical="center"/>
    </xf>
    <xf numFmtId="0" fontId="47" fillId="0" borderId="0" xfId="18" applyFont="1" applyFill="1"/>
    <xf numFmtId="49" fontId="1" fillId="0" borderId="0" xfId="18" applyNumberFormat="1" applyFont="1" applyFill="1"/>
    <xf numFmtId="165" fontId="44" fillId="0" borderId="3" xfId="18" applyNumberFormat="1" applyFont="1" applyFill="1" applyBorder="1" applyAlignment="1">
      <alignment vertical="center"/>
    </xf>
    <xf numFmtId="165" fontId="27" fillId="0" borderId="3" xfId="18" applyNumberFormat="1" applyFont="1" applyFill="1" applyBorder="1" applyAlignment="1">
      <alignment horizontal="right" vertical="center"/>
    </xf>
    <xf numFmtId="0" fontId="1" fillId="0" borderId="0" xfId="18" applyFont="1" applyFill="1" applyAlignment="1">
      <alignment horizontal="left"/>
    </xf>
    <xf numFmtId="165" fontId="43" fillId="0" borderId="0" xfId="18" applyNumberFormat="1" applyFont="1" applyFill="1"/>
    <xf numFmtId="165" fontId="1" fillId="0" borderId="0" xfId="18" applyNumberFormat="1" applyFill="1"/>
    <xf numFmtId="0" fontId="17" fillId="18" borderId="3" xfId="18" applyFont="1" applyFill="1" applyBorder="1" applyAlignment="1">
      <alignment horizontal="center" vertical="center"/>
    </xf>
    <xf numFmtId="0" fontId="13" fillId="18" borderId="3" xfId="18" applyFont="1" applyFill="1" applyBorder="1" applyAlignment="1">
      <alignment horizontal="left" vertical="top" wrapText="1"/>
    </xf>
    <xf numFmtId="0" fontId="13" fillId="18" borderId="3" xfId="18" applyFont="1" applyFill="1" applyBorder="1" applyAlignment="1">
      <alignment horizontal="center" wrapText="1"/>
    </xf>
    <xf numFmtId="165" fontId="25" fillId="18" borderId="3" xfId="18" applyNumberFormat="1" applyFont="1" applyFill="1" applyBorder="1"/>
    <xf numFmtId="165" fontId="25" fillId="18" borderId="3" xfId="18" applyNumberFormat="1" applyFont="1" applyFill="1" applyBorder="1" applyAlignment="1">
      <alignment vertical="center"/>
    </xf>
    <xf numFmtId="164" fontId="31" fillId="10" borderId="3" xfId="69" applyNumberFormat="1" applyFont="1" applyFill="1" applyBorder="1" applyAlignment="1">
      <alignment horizontal="center" vertical="center" wrapText="1" readingOrder="1"/>
    </xf>
    <xf numFmtId="164" fontId="30" fillId="9" borderId="3" xfId="69" applyNumberFormat="1" applyFont="1" applyFill="1" applyBorder="1" applyAlignment="1">
      <alignment horizontal="center" vertical="center" wrapText="1" readingOrder="1"/>
    </xf>
    <xf numFmtId="164" fontId="30" fillId="9" borderId="3" xfId="69" applyNumberFormat="1" applyFont="1" applyFill="1" applyBorder="1" applyAlignment="1">
      <alignment horizontal="center" vertical="center" readingOrder="1"/>
    </xf>
    <xf numFmtId="164" fontId="32" fillId="16" borderId="3" xfId="69" applyNumberFormat="1" applyFont="1" applyFill="1" applyBorder="1" applyAlignment="1">
      <alignment horizontal="center" vertical="center" wrapText="1" readingOrder="1"/>
    </xf>
    <xf numFmtId="164" fontId="30" fillId="16" borderId="3" xfId="69" applyNumberFormat="1" applyFont="1" applyFill="1" applyBorder="1" applyAlignment="1">
      <alignment horizontal="center" vertical="center" readingOrder="1"/>
    </xf>
    <xf numFmtId="165" fontId="13" fillId="10" borderId="3" xfId="9" applyNumberFormat="1" applyFont="1" applyFill="1" applyBorder="1" applyAlignment="1" applyProtection="1">
      <alignment horizontal="center" vertical="center" wrapText="1" readingOrder="1"/>
      <protection locked="0"/>
    </xf>
    <xf numFmtId="166" fontId="13" fillId="10" borderId="3" xfId="9" applyNumberFormat="1" applyFont="1" applyFill="1" applyBorder="1" applyAlignment="1" applyProtection="1">
      <alignment horizontal="center" vertical="center" wrapText="1" readingOrder="1"/>
      <protection locked="0"/>
    </xf>
    <xf numFmtId="165" fontId="9" fillId="9" borderId="3" xfId="9" applyNumberFormat="1" applyFont="1" applyFill="1" applyBorder="1" applyAlignment="1" applyProtection="1">
      <alignment horizontal="center" vertical="center" wrapText="1" readingOrder="1"/>
      <protection locked="0"/>
    </xf>
    <xf numFmtId="165" fontId="49" fillId="16" borderId="3" xfId="9" applyNumberFormat="1" applyFont="1" applyFill="1" applyBorder="1" applyAlignment="1" applyProtection="1">
      <alignment horizontal="center" vertical="center" wrapText="1" readingOrder="1"/>
      <protection locked="0"/>
    </xf>
    <xf numFmtId="0" fontId="36" fillId="0" borderId="0" xfId="5" applyFont="1" applyAlignment="1">
      <alignment horizontal="right"/>
    </xf>
    <xf numFmtId="9" fontId="31" fillId="6" borderId="3" xfId="69" applyFont="1" applyFill="1" applyBorder="1" applyAlignment="1">
      <alignment horizontal="center" vertical="center"/>
    </xf>
    <xf numFmtId="9" fontId="31" fillId="8" borderId="3" xfId="69" applyFont="1" applyFill="1" applyBorder="1" applyAlignment="1">
      <alignment horizontal="center" vertical="center" wrapText="1"/>
    </xf>
    <xf numFmtId="165" fontId="31" fillId="2" borderId="5" xfId="5" applyNumberFormat="1" applyFont="1" applyFill="1" applyBorder="1" applyAlignment="1">
      <alignment horizontal="center" vertical="center" wrapText="1"/>
    </xf>
    <xf numFmtId="165" fontId="13" fillId="10" borderId="3" xfId="5" applyNumberFormat="1" applyFont="1" applyFill="1" applyBorder="1" applyAlignment="1">
      <alignment horizontal="center" vertical="center" readingOrder="1"/>
    </xf>
    <xf numFmtId="166" fontId="31" fillId="6" borderId="4" xfId="5" applyNumberFormat="1" applyFont="1" applyFill="1" applyBorder="1" applyAlignment="1">
      <alignment horizontal="left"/>
    </xf>
    <xf numFmtId="165" fontId="31" fillId="20" borderId="3" xfId="5" applyNumberFormat="1" applyFont="1" applyFill="1" applyBorder="1" applyAlignment="1">
      <alignment horizontal="center" vertical="center" wrapText="1"/>
    </xf>
    <xf numFmtId="9" fontId="31" fillId="10" borderId="3" xfId="69" applyFont="1" applyFill="1" applyBorder="1" applyAlignment="1">
      <alignment horizontal="center" vertical="center" readingOrder="1"/>
    </xf>
    <xf numFmtId="9" fontId="30" fillId="9" borderId="3" xfId="69" applyFont="1" applyFill="1" applyBorder="1" applyAlignment="1">
      <alignment horizontal="center" vertical="center" readingOrder="1"/>
    </xf>
    <xf numFmtId="49" fontId="1" fillId="0" borderId="0" xfId="18" applyNumberFormat="1" applyFont="1" applyFill="1" applyAlignment="1">
      <alignment horizontal="left"/>
    </xf>
    <xf numFmtId="0" fontId="9" fillId="0" borderId="3" xfId="18" applyFont="1" applyFill="1" applyBorder="1" applyAlignment="1">
      <alignment horizontal="center" vertical="center"/>
    </xf>
    <xf numFmtId="0" fontId="48" fillId="0" borderId="3" xfId="18" applyFont="1" applyFill="1" applyBorder="1" applyAlignment="1">
      <alignment vertical="top" wrapText="1"/>
    </xf>
    <xf numFmtId="0" fontId="48" fillId="0" borderId="3" xfId="18" applyFont="1" applyFill="1" applyBorder="1" applyAlignment="1">
      <alignment wrapText="1"/>
    </xf>
    <xf numFmtId="165" fontId="25" fillId="0" borderId="3" xfId="18" applyNumberFormat="1" applyFont="1" applyFill="1" applyBorder="1" applyAlignment="1">
      <alignment wrapText="1"/>
    </xf>
    <xf numFmtId="165" fontId="24" fillId="17" borderId="3" xfId="18" applyNumberFormat="1" applyFont="1" applyFill="1" applyBorder="1" applyAlignment="1">
      <alignment horizontal="center" vertical="center" wrapText="1"/>
    </xf>
    <xf numFmtId="165" fontId="31" fillId="2" borderId="3" xfId="5" applyNumberFormat="1" applyFont="1" applyFill="1" applyBorder="1" applyAlignment="1">
      <alignment horizontal="center" vertical="center" wrapText="1"/>
    </xf>
    <xf numFmtId="0" fontId="10" fillId="0" borderId="0" xfId="5" applyFont="1"/>
    <xf numFmtId="0" fontId="10" fillId="0" borderId="0" xfId="5" applyFont="1" applyAlignment="1">
      <alignment horizontal="right"/>
    </xf>
    <xf numFmtId="0" fontId="50" fillId="0" borderId="0" xfId="5" applyFont="1"/>
    <xf numFmtId="166" fontId="10" fillId="4" borderId="3" xfId="9" applyNumberFormat="1" applyFont="1" applyFill="1" applyBorder="1" applyAlignment="1" applyProtection="1">
      <alignment horizontal="center" vertical="center" wrapText="1" readingOrder="1"/>
      <protection locked="0"/>
    </xf>
    <xf numFmtId="166" fontId="19" fillId="0" borderId="0" xfId="5" applyNumberFormat="1" applyFont="1" applyBorder="1" applyAlignment="1">
      <alignment horizontal="right" wrapText="1"/>
    </xf>
    <xf numFmtId="166" fontId="19" fillId="0" borderId="0" xfId="5" applyNumberFormat="1" applyFont="1" applyBorder="1" applyAlignment="1">
      <alignment horizontal="right"/>
    </xf>
    <xf numFmtId="166" fontId="10" fillId="7" borderId="4" xfId="5" applyNumberFormat="1" applyFont="1" applyFill="1" applyBorder="1"/>
    <xf numFmtId="166" fontId="10" fillId="7" borderId="3" xfId="5" applyNumberFormat="1" applyFont="1" applyFill="1" applyBorder="1" applyAlignment="1">
      <alignment horizontal="right"/>
    </xf>
    <xf numFmtId="166" fontId="51" fillId="0" borderId="6" xfId="5" applyNumberFormat="1" applyFont="1" applyBorder="1" applyAlignment="1">
      <alignment wrapText="1"/>
    </xf>
    <xf numFmtId="166" fontId="51" fillId="0" borderId="6" xfId="5" applyNumberFormat="1" applyFont="1" applyBorder="1" applyAlignment="1">
      <alignment horizontal="right" wrapText="1"/>
    </xf>
    <xf numFmtId="166" fontId="19" fillId="6" borderId="7" xfId="5" applyNumberFormat="1" applyFont="1" applyFill="1" applyBorder="1" applyAlignment="1">
      <alignment horizontal="center"/>
    </xf>
    <xf numFmtId="166" fontId="19" fillId="6" borderId="8" xfId="5" applyNumberFormat="1" applyFont="1" applyFill="1" applyBorder="1" applyAlignment="1">
      <alignment horizontal="center"/>
    </xf>
    <xf numFmtId="165" fontId="10" fillId="0" borderId="0" xfId="5" applyNumberFormat="1" applyFont="1" applyBorder="1"/>
    <xf numFmtId="165" fontId="10" fillId="0" borderId="0" xfId="5" applyNumberFormat="1" applyFont="1"/>
    <xf numFmtId="165" fontId="30" fillId="4" borderId="3" xfId="9" applyNumberFormat="1" applyFont="1" applyFill="1" applyBorder="1" applyAlignment="1" applyProtection="1">
      <alignment horizontal="center" vertical="center" readingOrder="1"/>
    </xf>
    <xf numFmtId="165" fontId="30" fillId="4" borderId="4" xfId="9" applyNumberFormat="1" applyFont="1" applyFill="1" applyBorder="1" applyAlignment="1" applyProtection="1">
      <alignment horizontal="center" vertical="center" readingOrder="1"/>
    </xf>
    <xf numFmtId="166" fontId="30" fillId="4" borderId="4" xfId="9" applyNumberFormat="1" applyFont="1" applyFill="1" applyBorder="1" applyAlignment="1" applyProtection="1">
      <alignment horizontal="center" vertical="center" wrapText="1" readingOrder="1"/>
      <protection locked="0"/>
    </xf>
    <xf numFmtId="166" fontId="30" fillId="4" borderId="3" xfId="9" applyNumberFormat="1" applyFont="1" applyFill="1" applyBorder="1" applyAlignment="1" applyProtection="1">
      <alignment horizontal="center" vertical="center" wrapText="1" readingOrder="1"/>
      <protection locked="0"/>
    </xf>
    <xf numFmtId="166" fontId="31" fillId="3" borderId="3" xfId="9" applyNumberFormat="1" applyFont="1" applyFill="1" applyBorder="1" applyAlignment="1" applyProtection="1">
      <alignment horizontal="center" vertical="center" wrapText="1" readingOrder="1"/>
      <protection locked="0"/>
    </xf>
    <xf numFmtId="166" fontId="31" fillId="3" borderId="4" xfId="9" applyNumberFormat="1" applyFont="1" applyFill="1" applyBorder="1" applyAlignment="1" applyProtection="1">
      <alignment horizontal="center" vertical="center" wrapText="1" readingOrder="1"/>
      <protection locked="0"/>
    </xf>
    <xf numFmtId="166" fontId="31" fillId="11" borderId="8" xfId="0" applyNumberFormat="1" applyFont="1" applyFill="1" applyBorder="1" applyAlignment="1">
      <alignment horizontal="center" vertical="center"/>
    </xf>
    <xf numFmtId="165" fontId="31" fillId="11" borderId="8" xfId="0" applyNumberFormat="1" applyFont="1" applyFill="1" applyBorder="1" applyAlignment="1">
      <alignment horizontal="center" vertical="center"/>
    </xf>
    <xf numFmtId="166" fontId="31" fillId="11" borderId="3" xfId="0" applyNumberFormat="1" applyFont="1" applyFill="1" applyBorder="1" applyAlignment="1">
      <alignment horizontal="center" vertical="center"/>
    </xf>
    <xf numFmtId="165" fontId="30" fillId="13" borderId="3" xfId="0" applyNumberFormat="1" applyFont="1" applyFill="1" applyBorder="1" applyAlignment="1">
      <alignment horizontal="center" vertical="center"/>
    </xf>
    <xf numFmtId="165" fontId="31" fillId="15" borderId="8" xfId="0" applyNumberFormat="1" applyFont="1" applyFill="1" applyBorder="1" applyAlignment="1">
      <alignment horizontal="center" vertical="center"/>
    </xf>
    <xf numFmtId="166" fontId="31" fillId="15" borderId="3" xfId="0" applyNumberFormat="1" applyFont="1" applyFill="1" applyBorder="1" applyAlignment="1">
      <alignment horizontal="center" vertical="center"/>
    </xf>
    <xf numFmtId="166" fontId="31" fillId="15" borderId="8" xfId="0" applyNumberFormat="1" applyFont="1" applyFill="1" applyBorder="1" applyAlignment="1">
      <alignment horizontal="center" vertical="center"/>
    </xf>
    <xf numFmtId="166" fontId="30" fillId="13" borderId="3" xfId="0" applyNumberFormat="1" applyFont="1" applyFill="1" applyBorder="1" applyAlignment="1">
      <alignment horizontal="center" vertical="center"/>
    </xf>
    <xf numFmtId="165" fontId="30" fillId="13" borderId="0" xfId="0" applyNumberFormat="1" applyFont="1" applyFill="1" applyBorder="1" applyAlignment="1">
      <alignment horizontal="center" vertical="center"/>
    </xf>
    <xf numFmtId="165" fontId="31" fillId="15" borderId="3" xfId="0" applyNumberFormat="1" applyFont="1" applyFill="1" applyBorder="1" applyAlignment="1">
      <alignment horizontal="center" vertical="center"/>
    </xf>
    <xf numFmtId="165" fontId="31" fillId="10" borderId="5" xfId="5" applyNumberFormat="1" applyFont="1" applyFill="1" applyBorder="1" applyAlignment="1">
      <alignment horizontal="center"/>
    </xf>
    <xf numFmtId="165" fontId="31" fillId="10" borderId="9" xfId="5" applyNumberFormat="1" applyFont="1" applyFill="1" applyBorder="1" applyAlignment="1">
      <alignment horizontal="center"/>
    </xf>
    <xf numFmtId="165" fontId="30" fillId="9" borderId="4" xfId="5" applyNumberFormat="1" applyFont="1" applyFill="1" applyBorder="1" applyAlignment="1">
      <alignment horizontal="center"/>
    </xf>
    <xf numFmtId="165" fontId="31" fillId="9" borderId="3" xfId="5" applyNumberFormat="1" applyFont="1" applyFill="1" applyBorder="1" applyAlignment="1">
      <alignment horizontal="center"/>
    </xf>
    <xf numFmtId="165" fontId="31" fillId="9" borderId="4" xfId="5" applyNumberFormat="1" applyFont="1" applyFill="1" applyBorder="1" applyAlignment="1">
      <alignment horizontal="center"/>
    </xf>
    <xf numFmtId="165" fontId="30" fillId="9" borderId="3" xfId="5" applyNumberFormat="1" applyFont="1" applyFill="1" applyBorder="1" applyAlignment="1">
      <alignment horizontal="center"/>
    </xf>
    <xf numFmtId="166" fontId="30" fillId="9" borderId="3" xfId="5" applyNumberFormat="1" applyFont="1" applyFill="1" applyBorder="1" applyAlignment="1">
      <alignment horizontal="center"/>
    </xf>
    <xf numFmtId="165" fontId="30" fillId="9" borderId="3" xfId="6" applyNumberFormat="1" applyFont="1" applyFill="1" applyBorder="1" applyAlignment="1">
      <alignment horizontal="center" wrapText="1"/>
    </xf>
    <xf numFmtId="165" fontId="30" fillId="9" borderId="4" xfId="6" applyNumberFormat="1" applyFont="1" applyFill="1" applyBorder="1" applyAlignment="1">
      <alignment horizontal="center" wrapText="1"/>
    </xf>
    <xf numFmtId="165" fontId="9" fillId="9" borderId="4" xfId="9" applyNumberFormat="1" applyFont="1" applyFill="1" applyBorder="1" applyAlignment="1" applyProtection="1">
      <alignment horizontal="center" vertical="center" wrapText="1" readingOrder="1"/>
      <protection locked="0"/>
    </xf>
    <xf numFmtId="165" fontId="9" fillId="4" borderId="3" xfId="5" applyNumberFormat="1" applyFont="1" applyFill="1" applyBorder="1" applyAlignment="1">
      <alignment horizontal="center" vertical="center" readingOrder="1"/>
    </xf>
    <xf numFmtId="166" fontId="13" fillId="3" borderId="3" xfId="7" applyNumberFormat="1" applyFont="1" applyFill="1" applyBorder="1" applyAlignment="1">
      <alignment horizontal="center" vertical="center" wrapText="1"/>
    </xf>
    <xf numFmtId="165" fontId="13" fillId="10" borderId="3" xfId="5" applyNumberFormat="1" applyFont="1" applyFill="1" applyBorder="1" applyAlignment="1">
      <alignment horizontal="center" vertical="center" wrapText="1" readingOrder="1"/>
    </xf>
    <xf numFmtId="166" fontId="13" fillId="10" borderId="4" xfId="9" applyNumberFormat="1" applyFont="1" applyFill="1" applyBorder="1" applyAlignment="1" applyProtection="1">
      <alignment horizontal="center" vertical="center" wrapText="1" readingOrder="1"/>
      <protection locked="0"/>
    </xf>
    <xf numFmtId="165" fontId="49" fillId="16" borderId="4" xfId="9" applyNumberFormat="1" applyFont="1" applyFill="1" applyBorder="1" applyAlignment="1" applyProtection="1">
      <alignment horizontal="center" vertical="center" wrapText="1" readingOrder="1"/>
      <protection locked="0"/>
    </xf>
    <xf numFmtId="165" fontId="13" fillId="10" borderId="4" xfId="9" applyNumberFormat="1" applyFont="1" applyFill="1" applyBorder="1" applyAlignment="1" applyProtection="1">
      <alignment horizontal="center" vertical="center" wrapText="1" readingOrder="1"/>
      <protection locked="0"/>
    </xf>
    <xf numFmtId="166" fontId="13" fillId="6" borderId="4" xfId="5" applyNumberFormat="1" applyFont="1" applyFill="1" applyBorder="1" applyAlignment="1">
      <alignment horizontal="center" vertical="center" wrapText="1"/>
    </xf>
    <xf numFmtId="166" fontId="9" fillId="4" borderId="4" xfId="1" applyNumberFormat="1" applyFont="1" applyFill="1" applyBorder="1" applyAlignment="1" applyProtection="1">
      <alignment horizontal="center" vertical="center" wrapText="1" readingOrder="1"/>
      <protection locked="0"/>
    </xf>
    <xf numFmtId="166" fontId="49" fillId="5" borderId="4" xfId="9" applyNumberFormat="1" applyFont="1" applyFill="1" applyBorder="1" applyAlignment="1" applyProtection="1">
      <alignment horizontal="center" vertical="center" wrapText="1" readingOrder="1"/>
    </xf>
    <xf numFmtId="166" fontId="49" fillId="5" borderId="3" xfId="9" applyNumberFormat="1" applyFont="1" applyFill="1" applyBorder="1" applyAlignment="1" applyProtection="1">
      <alignment horizontal="center" vertical="center" wrapText="1" readingOrder="1"/>
    </xf>
    <xf numFmtId="165" fontId="49" fillId="5" borderId="3" xfId="5" applyNumberFormat="1" applyFont="1" applyFill="1" applyBorder="1" applyAlignment="1">
      <alignment horizontal="center" vertical="center" readingOrder="1"/>
    </xf>
    <xf numFmtId="166" fontId="9" fillId="4" borderId="3" xfId="9" applyNumberFormat="1" applyFont="1" applyFill="1" applyBorder="1" applyAlignment="1" applyProtection="1">
      <alignment horizontal="center" vertical="center" wrapText="1" readingOrder="1"/>
      <protection locked="0"/>
    </xf>
    <xf numFmtId="166" fontId="13" fillId="4" borderId="4" xfId="9" applyNumberFormat="1" applyFont="1" applyFill="1" applyBorder="1" applyAlignment="1" applyProtection="1">
      <alignment horizontal="center" vertical="center" wrapText="1" readingOrder="1"/>
      <protection locked="0"/>
    </xf>
    <xf numFmtId="166" fontId="13" fillId="3" borderId="4" xfId="9" applyNumberFormat="1" applyFont="1" applyFill="1" applyBorder="1" applyAlignment="1" applyProtection="1">
      <alignment horizontal="center" vertical="center" wrapText="1" readingOrder="1"/>
      <protection locked="0"/>
    </xf>
    <xf numFmtId="166" fontId="9" fillId="4" borderId="4" xfId="9" applyNumberFormat="1" applyFont="1" applyFill="1" applyBorder="1" applyAlignment="1" applyProtection="1">
      <alignment horizontal="center" vertical="center" wrapText="1" readingOrder="1"/>
      <protection locked="0"/>
    </xf>
    <xf numFmtId="166" fontId="13" fillId="3" borderId="3" xfId="9" applyNumberFormat="1" applyFont="1" applyFill="1" applyBorder="1" applyAlignment="1" applyProtection="1">
      <alignment horizontal="center" vertical="center" wrapText="1"/>
      <protection locked="0"/>
    </xf>
    <xf numFmtId="166" fontId="9" fillId="4" borderId="4" xfId="5" applyNumberFormat="1" applyFont="1" applyFill="1" applyBorder="1" applyAlignment="1" applyProtection="1">
      <alignment horizontal="center" vertical="center" wrapText="1" readingOrder="1"/>
      <protection locked="0"/>
    </xf>
    <xf numFmtId="165" fontId="9" fillId="4" borderId="4" xfId="5" applyNumberFormat="1" applyFont="1" applyFill="1" applyBorder="1" applyAlignment="1">
      <alignment horizontal="center" vertical="center" readingOrder="1"/>
    </xf>
    <xf numFmtId="166" fontId="30" fillId="4" borderId="3" xfId="5" applyNumberFormat="1" applyFont="1" applyFill="1" applyBorder="1" applyAlignment="1">
      <alignment horizontal="center" vertical="center" wrapText="1"/>
    </xf>
    <xf numFmtId="166" fontId="30" fillId="4" borderId="3" xfId="7" applyNumberFormat="1" applyFont="1" applyFill="1" applyBorder="1" applyAlignment="1">
      <alignment horizontal="center" vertical="center" wrapText="1"/>
    </xf>
    <xf numFmtId="166" fontId="31" fillId="4" borderId="4" xfId="9" applyNumberFormat="1" applyFont="1" applyFill="1" applyBorder="1" applyAlignment="1" applyProtection="1">
      <alignment horizontal="center" vertical="center" wrapText="1"/>
      <protection locked="0"/>
    </xf>
    <xf numFmtId="166" fontId="30" fillId="4" borderId="3" xfId="5" applyNumberFormat="1" applyFont="1" applyFill="1" applyBorder="1" applyAlignment="1" applyProtection="1">
      <alignment horizontal="center" vertical="center" wrapText="1"/>
      <protection locked="0"/>
    </xf>
    <xf numFmtId="166" fontId="32" fillId="5" borderId="3" xfId="1" applyNumberFormat="1" applyFont="1" applyFill="1" applyBorder="1" applyAlignment="1">
      <alignment horizontal="center" vertical="center" wrapText="1"/>
    </xf>
    <xf numFmtId="166" fontId="32" fillId="5" borderId="3" xfId="7" applyNumberFormat="1" applyFont="1" applyFill="1" applyBorder="1" applyAlignment="1">
      <alignment horizontal="center" vertical="center" wrapText="1"/>
    </xf>
    <xf numFmtId="166" fontId="13" fillId="10" borderId="3" xfId="9" applyNumberFormat="1" applyFont="1" applyFill="1" applyBorder="1" applyAlignment="1" applyProtection="1">
      <alignment horizontal="center" vertical="center" wrapText="1" readingOrder="1"/>
      <protection locked="0"/>
    </xf>
    <xf numFmtId="165" fontId="9" fillId="9" borderId="3" xfId="9" applyNumberFormat="1" applyFont="1" applyFill="1" applyBorder="1" applyAlignment="1" applyProtection="1">
      <alignment horizontal="center" vertical="center" wrapText="1" readingOrder="1"/>
      <protection locked="0"/>
    </xf>
    <xf numFmtId="165" fontId="49" fillId="16" borderId="3" xfId="9" applyNumberFormat="1" applyFont="1" applyFill="1" applyBorder="1" applyAlignment="1" applyProtection="1">
      <alignment horizontal="center" vertical="center" wrapText="1" readingOrder="1"/>
      <protection locked="0"/>
    </xf>
    <xf numFmtId="165" fontId="32" fillId="5" borderId="4" xfId="9" applyNumberFormat="1" applyFont="1" applyFill="1" applyBorder="1" applyAlignment="1" applyProtection="1">
      <alignment horizontal="center" vertical="center" wrapText="1" readingOrder="1"/>
      <protection locked="0"/>
    </xf>
    <xf numFmtId="164" fontId="30" fillId="21" borderId="3" xfId="11" applyNumberFormat="1" applyFont="1" applyFill="1" applyBorder="1" applyAlignment="1" applyProtection="1">
      <alignment horizontal="center" vertical="center" wrapText="1" readingOrder="1"/>
    </xf>
    <xf numFmtId="0" fontId="31" fillId="2" borderId="3" xfId="5" applyFont="1" applyFill="1" applyBorder="1" applyAlignment="1">
      <alignment horizontal="center" vertical="center" wrapText="1"/>
    </xf>
    <xf numFmtId="165" fontId="31" fillId="2" borderId="3" xfId="5" applyNumberFormat="1" applyFont="1" applyFill="1" applyBorder="1" applyAlignment="1">
      <alignment horizontal="center" vertical="center" wrapText="1"/>
    </xf>
    <xf numFmtId="0" fontId="31" fillId="2" borderId="2" xfId="5" applyFont="1" applyFill="1" applyBorder="1" applyAlignment="1">
      <alignment horizontal="center" vertical="center" wrapText="1"/>
    </xf>
    <xf numFmtId="0" fontId="31" fillId="2" borderId="5" xfId="5" applyFont="1" applyFill="1" applyBorder="1" applyAlignment="1">
      <alignment horizontal="center" vertical="center" wrapText="1"/>
    </xf>
    <xf numFmtId="164" fontId="31" fillId="2" borderId="2" xfId="11" applyNumberFormat="1" applyFont="1" applyFill="1" applyBorder="1" applyAlignment="1" applyProtection="1">
      <alignment horizontal="center" vertical="center" wrapText="1"/>
    </xf>
    <xf numFmtId="164" fontId="31" fillId="2" borderId="5" xfId="11" applyNumberFormat="1" applyFont="1" applyFill="1" applyBorder="1" applyAlignment="1" applyProtection="1">
      <alignment horizontal="center" vertical="center" wrapText="1"/>
    </xf>
    <xf numFmtId="0" fontId="33" fillId="0" borderId="0" xfId="5" applyFont="1" applyBorder="1" applyAlignment="1">
      <alignment horizontal="center"/>
    </xf>
    <xf numFmtId="0" fontId="33" fillId="0" borderId="0" xfId="5" applyFont="1" applyBorder="1" applyAlignment="1" applyProtection="1">
      <alignment horizontal="center"/>
      <protection locked="0"/>
    </xf>
    <xf numFmtId="0" fontId="30" fillId="0" borderId="1" xfId="5" applyFont="1" applyBorder="1" applyAlignment="1">
      <alignment horizontal="right"/>
    </xf>
    <xf numFmtId="165" fontId="31" fillId="2" borderId="11" xfId="5" applyNumberFormat="1" applyFont="1" applyFill="1" applyBorder="1" applyAlignment="1">
      <alignment horizontal="center" vertical="center" wrapText="1"/>
    </xf>
    <xf numFmtId="165" fontId="31" fillId="2" borderId="12" xfId="5" applyNumberFormat="1" applyFont="1" applyFill="1" applyBorder="1" applyAlignment="1">
      <alignment horizontal="center" vertical="center" wrapText="1"/>
    </xf>
    <xf numFmtId="0" fontId="12" fillId="9" borderId="0" xfId="5" applyFont="1" applyFill="1" applyBorder="1" applyAlignment="1">
      <alignment horizontal="center"/>
    </xf>
    <xf numFmtId="0" fontId="12" fillId="9" borderId="0" xfId="5" applyFont="1" applyFill="1" applyBorder="1" applyAlignment="1" applyProtection="1">
      <alignment horizontal="center"/>
      <protection locked="0"/>
    </xf>
    <xf numFmtId="0" fontId="12" fillId="10" borderId="3" xfId="5" applyFont="1" applyFill="1" applyBorder="1" applyAlignment="1">
      <alignment horizontal="center"/>
    </xf>
    <xf numFmtId="0" fontId="11" fillId="19" borderId="2" xfId="5" applyFont="1" applyFill="1" applyBorder="1" applyAlignment="1">
      <alignment horizontal="center" vertical="center" wrapText="1"/>
    </xf>
    <xf numFmtId="0" fontId="11" fillId="19" borderId="5" xfId="5" applyFont="1" applyFill="1" applyBorder="1" applyAlignment="1">
      <alignment horizontal="center" vertical="center" wrapText="1"/>
    </xf>
    <xf numFmtId="165" fontId="30" fillId="19" borderId="4" xfId="5" applyNumberFormat="1" applyFont="1" applyFill="1" applyBorder="1" applyAlignment="1">
      <alignment horizontal="center" vertical="center" wrapText="1"/>
    </xf>
    <xf numFmtId="165" fontId="30" fillId="19" borderId="8" xfId="5" applyNumberFormat="1" applyFont="1" applyFill="1" applyBorder="1" applyAlignment="1">
      <alignment horizontal="center" vertical="center" wrapText="1"/>
    </xf>
    <xf numFmtId="165" fontId="30" fillId="19" borderId="2" xfId="5" applyNumberFormat="1" applyFont="1" applyFill="1" applyBorder="1" applyAlignment="1">
      <alignment horizontal="center" vertical="center" wrapText="1"/>
    </xf>
    <xf numFmtId="165" fontId="30" fillId="19" borderId="5" xfId="5" applyNumberFormat="1" applyFont="1" applyFill="1" applyBorder="1" applyAlignment="1">
      <alignment horizontal="center" vertical="center" wrapText="1"/>
    </xf>
    <xf numFmtId="0" fontId="30" fillId="19" borderId="2" xfId="5" applyFont="1" applyFill="1" applyBorder="1" applyAlignment="1">
      <alignment horizontal="center" vertical="center" wrapText="1"/>
    </xf>
    <xf numFmtId="0" fontId="30" fillId="19" borderId="5" xfId="5" applyFont="1" applyFill="1" applyBorder="1" applyAlignment="1">
      <alignment horizontal="center" vertical="center" wrapText="1"/>
    </xf>
    <xf numFmtId="165" fontId="30" fillId="19" borderId="2" xfId="5" applyNumberFormat="1" applyFont="1" applyFill="1" applyBorder="1" applyAlignment="1">
      <alignment horizontal="center" vertical="center" wrapText="1" readingOrder="1"/>
    </xf>
    <xf numFmtId="165" fontId="30" fillId="19" borderId="5" xfId="5" applyNumberFormat="1" applyFont="1" applyFill="1" applyBorder="1" applyAlignment="1">
      <alignment horizontal="center" vertical="center" wrapText="1" readingOrder="1"/>
    </xf>
    <xf numFmtId="0" fontId="30" fillId="19" borderId="4" xfId="5" applyNumberFormat="1" applyFont="1" applyFill="1" applyBorder="1" applyAlignment="1">
      <alignment horizontal="center" vertical="center" wrapText="1"/>
    </xf>
    <xf numFmtId="0" fontId="30" fillId="19" borderId="8" xfId="5" applyNumberFormat="1" applyFont="1" applyFill="1" applyBorder="1" applyAlignment="1">
      <alignment horizontal="center" vertical="center" wrapText="1"/>
    </xf>
    <xf numFmtId="0" fontId="28" fillId="0" borderId="0" xfId="18" applyFont="1" applyFill="1" applyBorder="1" applyAlignment="1">
      <alignment horizontal="left" vertical="top" wrapText="1"/>
    </xf>
    <xf numFmtId="0" fontId="23" fillId="0" borderId="0" xfId="18" applyFont="1" applyFill="1" applyBorder="1" applyAlignment="1">
      <alignment horizontal="center" vertical="center" wrapText="1"/>
    </xf>
    <xf numFmtId="165" fontId="24" fillId="0" borderId="1" xfId="18" applyNumberFormat="1" applyFont="1" applyFill="1" applyBorder="1" applyAlignment="1">
      <alignment horizontal="center" vertical="center" wrapText="1"/>
    </xf>
    <xf numFmtId="0" fontId="9" fillId="17" borderId="3" xfId="18" applyFont="1" applyFill="1" applyBorder="1" applyAlignment="1">
      <alignment horizontal="center" vertical="center" wrapText="1"/>
    </xf>
    <xf numFmtId="165" fontId="24" fillId="17" borderId="3" xfId="18" applyNumberFormat="1" applyFont="1" applyFill="1" applyBorder="1" applyAlignment="1">
      <alignment horizontal="center" vertical="center" wrapText="1"/>
    </xf>
  </cellXfs>
  <cellStyles count="70">
    <cellStyle name="Normal" xfId="1"/>
    <cellStyle name="Обычный" xfId="0" builtinId="0"/>
    <cellStyle name="Обычный 10" xfId="13"/>
    <cellStyle name="Обычный 11" xfId="14"/>
    <cellStyle name="Обычный 12" xfId="15"/>
    <cellStyle name="Обычный 13" xfId="16"/>
    <cellStyle name="Обычный 14" xfId="17"/>
    <cellStyle name="Обычный 15" xfId="18"/>
    <cellStyle name="Обычный 15 2" xfId="19"/>
    <cellStyle name="Обычный 16" xfId="20"/>
    <cellStyle name="Обычный 17" xfId="2"/>
    <cellStyle name="Обычный 18" xfId="21"/>
    <cellStyle name="Обычный 19" xfId="22"/>
    <cellStyle name="Обычный 2" xfId="3"/>
    <cellStyle name="Обычный 2 2" xfId="4"/>
    <cellStyle name="Обычный 2 3" xfId="23"/>
    <cellStyle name="Обычный 20" xfId="24"/>
    <cellStyle name="Обычный 21" xfId="25"/>
    <cellStyle name="Обычный 22" xfId="26"/>
    <cellStyle name="Обычный 22 2" xfId="27"/>
    <cellStyle name="Обычный 23" xfId="28"/>
    <cellStyle name="Обычный 23 2" xfId="29"/>
    <cellStyle name="Обычный 24" xfId="30"/>
    <cellStyle name="Обычный 25" xfId="31"/>
    <cellStyle name="Обычный 26" xfId="32"/>
    <cellStyle name="Обычный 27" xfId="33"/>
    <cellStyle name="Обычный 28" xfId="34"/>
    <cellStyle name="Обычный 29" xfId="35"/>
    <cellStyle name="Обычный 3" xfId="5"/>
    <cellStyle name="Обычный 3 2" xfId="6"/>
    <cellStyle name="Обычный 3 2 2" xfId="36"/>
    <cellStyle name="Обычный 30" xfId="37"/>
    <cellStyle name="Обычный 31" xfId="38"/>
    <cellStyle name="Обычный 32" xfId="39"/>
    <cellStyle name="Обычный 33" xfId="40"/>
    <cellStyle name="Обычный 34" xfId="41"/>
    <cellStyle name="Обычный 35" xfId="42"/>
    <cellStyle name="Обычный 36" xfId="43"/>
    <cellStyle name="Обычный 37" xfId="44"/>
    <cellStyle name="Обычный 38" xfId="45"/>
    <cellStyle name="Обычный 39" xfId="46"/>
    <cellStyle name="Обычный 4" xfId="7"/>
    <cellStyle name="Обычный 40" xfId="47"/>
    <cellStyle name="Обычный 41" xfId="48"/>
    <cellStyle name="Обычный 42" xfId="49"/>
    <cellStyle name="Обычный 43" xfId="50"/>
    <cellStyle name="Обычный 44" xfId="51"/>
    <cellStyle name="Обычный 45" xfId="52"/>
    <cellStyle name="Обычный 46" xfId="8"/>
    <cellStyle name="Обычный 46 2" xfId="9"/>
    <cellStyle name="Обычный 47" xfId="53"/>
    <cellStyle name="Обычный 48" xfId="54"/>
    <cellStyle name="Обычный 49" xfId="55"/>
    <cellStyle name="Обычный 5" xfId="10"/>
    <cellStyle name="Обычный 50" xfId="56"/>
    <cellStyle name="Обычный 50 2" xfId="57"/>
    <cellStyle name="Обычный 51" xfId="58"/>
    <cellStyle name="Обычный 52" xfId="59"/>
    <cellStyle name="Обычный 53" xfId="60"/>
    <cellStyle name="Обычный 53 2" xfId="61"/>
    <cellStyle name="Обычный 54" xfId="62"/>
    <cellStyle name="Обычный 55" xfId="63"/>
    <cellStyle name="Обычный 55 2" xfId="64"/>
    <cellStyle name="Обычный 6" xfId="65"/>
    <cellStyle name="Обычный 7" xfId="66"/>
    <cellStyle name="Обычный 8" xfId="67"/>
    <cellStyle name="Обычный 9" xfId="68"/>
    <cellStyle name="Процентный" xfId="69" builtinId="5"/>
    <cellStyle name="Процентный 2" xfId="11"/>
    <cellStyle name="Процентный 2 2" xfId="1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DC"/>
      <rgbColor rgb="FF808080"/>
      <rgbColor rgb="FF8EB4E3"/>
      <rgbColor rgb="FF953735"/>
      <rgbColor rgb="FFFDEADA"/>
      <rgbColor rgb="FFDBEEF4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CE6F2"/>
      <rgbColor rgb="FFF2F2F2"/>
      <rgbColor rgb="FFB7DEE8"/>
      <rgbColor rgb="FF93CDDD"/>
      <rgbColor rgb="FFB9CDE5"/>
      <rgbColor rgb="FFCC99FF"/>
      <rgbColor rgb="FFE6E0EC"/>
      <rgbColor rgb="FF3366FF"/>
      <rgbColor rgb="FF82BDFD"/>
      <rgbColor rgb="FF99CC00"/>
      <rgbColor rgb="FFFFCC00"/>
      <rgbColor rgb="FFFF9900"/>
      <rgbColor rgb="FFFF6600"/>
      <rgbColor rgb="FF666699"/>
      <rgbColor rgb="FF729FCF"/>
      <rgbColor rgb="FF003366"/>
      <rgbColor rgb="FF00B050"/>
      <rgbColor rgb="FF003300"/>
      <rgbColor rgb="FF333300"/>
      <rgbColor rgb="FF993300"/>
      <rgbColor rgb="FFC0504D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MB192"/>
  <sheetViews>
    <sheetView showGridLines="0" tabSelected="1" zoomScale="70" zoomScaleNormal="70" zoomScalePageLayoutView="75" workbookViewId="0">
      <pane ySplit="8" topLeftCell="A105" activePane="bottomLeft" state="frozen"/>
      <selection pane="bottomLeft" activeCell="C27" sqref="C27"/>
    </sheetView>
  </sheetViews>
  <sheetFormatPr defaultColWidth="9.375" defaultRowHeight="15.75" outlineLevelRow="1" outlineLevelCol="1" x14ac:dyDescent="0.25"/>
  <cols>
    <col min="1" max="1" width="31.625" style="131" customWidth="1"/>
    <col min="2" max="2" width="25.375" style="48" customWidth="1"/>
    <col min="3" max="3" width="23.375" style="49" customWidth="1" outlineLevel="1"/>
    <col min="4" max="4" width="21.625" style="239" customWidth="1"/>
    <col min="5" max="5" width="21.625" style="240" customWidth="1"/>
    <col min="6" max="6" width="18.125" style="132" customWidth="1"/>
    <col min="7" max="7" width="16.875" style="50" customWidth="1"/>
    <col min="8" max="8" width="10" style="49" customWidth="1"/>
    <col min="9" max="9" width="9.375" style="49"/>
    <col min="10" max="10" width="10.75" style="49" customWidth="1"/>
    <col min="11" max="1011" width="9.375" style="49"/>
    <col min="1012" max="1016" width="10.5" style="130" customWidth="1"/>
    <col min="1017" max="16384" width="9.375" style="130"/>
  </cols>
  <sheetData>
    <row r="1" spans="1:1016" ht="7.5" customHeight="1" x14ac:dyDescent="0.25"/>
    <row r="2" spans="1:1016" ht="20.25" customHeight="1" x14ac:dyDescent="0.3">
      <c r="A2" s="314" t="s">
        <v>0</v>
      </c>
      <c r="B2" s="314"/>
      <c r="C2" s="314"/>
      <c r="E2" s="239"/>
      <c r="F2" s="49"/>
      <c r="G2" s="49"/>
    </row>
    <row r="3" spans="1:1016" ht="18.75" customHeight="1" x14ac:dyDescent="0.3">
      <c r="A3" s="314" t="s">
        <v>1</v>
      </c>
      <c r="B3" s="314"/>
      <c r="C3" s="314"/>
      <c r="E3" s="239"/>
      <c r="F3" s="49"/>
      <c r="G3" s="49"/>
    </row>
    <row r="4" spans="1:1016" s="133" customFormat="1" ht="15.75" customHeight="1" x14ac:dyDescent="0.3">
      <c r="A4" s="315" t="s">
        <v>2</v>
      </c>
      <c r="B4" s="315"/>
      <c r="C4" s="315"/>
      <c r="D4" s="241"/>
      <c r="E4" s="241"/>
      <c r="ALX4" s="130"/>
      <c r="ALY4" s="130"/>
      <c r="ALZ4" s="130"/>
      <c r="AMA4" s="130"/>
      <c r="AMB4" s="130"/>
    </row>
    <row r="5" spans="1:1016" s="133" customFormat="1" ht="18.75" customHeight="1" x14ac:dyDescent="0.3">
      <c r="A5" s="315" t="s">
        <v>1022</v>
      </c>
      <c r="B5" s="315"/>
      <c r="C5" s="315"/>
      <c r="D5" s="241"/>
      <c r="E5" s="241"/>
      <c r="G5" s="223" t="s">
        <v>1003</v>
      </c>
      <c r="ALX5" s="130"/>
      <c r="ALY5" s="130"/>
      <c r="ALZ5" s="130"/>
      <c r="AMA5" s="130"/>
      <c r="AMB5" s="130"/>
    </row>
    <row r="6" spans="1:1016" x14ac:dyDescent="0.25">
      <c r="A6" s="316"/>
      <c r="B6" s="316"/>
      <c r="C6" s="316"/>
      <c r="E6" s="239"/>
      <c r="F6" s="49"/>
      <c r="G6" s="49"/>
    </row>
    <row r="7" spans="1:1016" ht="47.25" customHeight="1" x14ac:dyDescent="0.25">
      <c r="A7" s="310" t="s">
        <v>4</v>
      </c>
      <c r="B7" s="308" t="s">
        <v>5</v>
      </c>
      <c r="C7" s="317" t="s">
        <v>1004</v>
      </c>
      <c r="D7" s="318"/>
      <c r="E7" s="310" t="s">
        <v>1015</v>
      </c>
      <c r="F7" s="312" t="s">
        <v>999</v>
      </c>
      <c r="G7" s="312" t="s">
        <v>1000</v>
      </c>
    </row>
    <row r="8" spans="1:1016" ht="139.5" customHeight="1" x14ac:dyDescent="0.25">
      <c r="A8" s="310"/>
      <c r="B8" s="310"/>
      <c r="C8" s="238" t="s">
        <v>1005</v>
      </c>
      <c r="D8" s="238" t="s">
        <v>429</v>
      </c>
      <c r="E8" s="311"/>
      <c r="F8" s="313"/>
      <c r="G8" s="313"/>
    </row>
    <row r="9" spans="1:1016" s="136" customFormat="1" ht="36.75" customHeight="1" x14ac:dyDescent="0.2">
      <c r="A9" s="134" t="s">
        <v>6</v>
      </c>
      <c r="B9" s="84" t="s">
        <v>7</v>
      </c>
      <c r="C9" s="84">
        <f>C10+C58</f>
        <v>17982974.630400002</v>
      </c>
      <c r="D9" s="84">
        <v>17982974.630400002</v>
      </c>
      <c r="E9" s="280">
        <f>E10+E58</f>
        <v>9455220.4750199988</v>
      </c>
      <c r="F9" s="52">
        <f>IFERROR(E9/C9,"-")</f>
        <v>0.52578734438272867</v>
      </c>
      <c r="G9" s="135">
        <f>IFERROR(E9/D9,"-")</f>
        <v>0.52578734438272867</v>
      </c>
      <c r="ALX9" s="130"/>
      <c r="ALY9" s="130"/>
      <c r="ALZ9" s="130"/>
      <c r="AMA9" s="130"/>
      <c r="AMB9" s="130"/>
    </row>
    <row r="10" spans="1:1016" s="136" customFormat="1" ht="23.25" customHeight="1" x14ac:dyDescent="0.2">
      <c r="A10" s="134" t="s">
        <v>8</v>
      </c>
      <c r="B10" s="134"/>
      <c r="C10" s="84">
        <f>C11+C18+C29+C33+C40+C44+C48</f>
        <v>16143159.6534</v>
      </c>
      <c r="D10" s="84">
        <v>16143159.6534</v>
      </c>
      <c r="E10" s="280">
        <f>E11+E18+E29+E33+E40+E44+E48+E53</f>
        <v>7900034.2601499986</v>
      </c>
      <c r="F10" s="52">
        <f>IFERROR(E10/C10,"-")</f>
        <v>0.48937348262464397</v>
      </c>
      <c r="G10" s="135">
        <f t="shared" ref="G10:G78" si="0">IFERROR(E10/D10,"-")</f>
        <v>0.48937348262464397</v>
      </c>
      <c r="ALX10" s="130"/>
      <c r="ALY10" s="130"/>
      <c r="ALZ10" s="130"/>
      <c r="AMA10" s="130"/>
      <c r="AMB10" s="130"/>
    </row>
    <row r="11" spans="1:1016" s="136" customFormat="1" x14ac:dyDescent="0.2">
      <c r="A11" s="137" t="s">
        <v>9</v>
      </c>
      <c r="B11" s="88" t="s">
        <v>10</v>
      </c>
      <c r="C11" s="85">
        <v>2588433.7620000001</v>
      </c>
      <c r="D11" s="253">
        <v>2588433.7620000001</v>
      </c>
      <c r="E11" s="279">
        <v>1431137.4730699998</v>
      </c>
      <c r="F11" s="53">
        <f t="shared" ref="F11:F78" si="1">IFERROR(E11/C11,"-")</f>
        <v>0.55289708165613083</v>
      </c>
      <c r="G11" s="138">
        <f t="shared" si="0"/>
        <v>0.55289708165613083</v>
      </c>
      <c r="ALX11" s="130"/>
      <c r="ALY11" s="130"/>
      <c r="ALZ11" s="130"/>
      <c r="AMA11" s="130"/>
      <c r="AMB11" s="130"/>
    </row>
    <row r="12" spans="1:1016" s="136" customFormat="1" ht="78.75" customHeight="1" x14ac:dyDescent="0.2">
      <c r="A12" s="137" t="s">
        <v>11</v>
      </c>
      <c r="B12" s="88" t="s">
        <v>12</v>
      </c>
      <c r="C12" s="85">
        <v>2588433.7620000001</v>
      </c>
      <c r="D12" s="253">
        <v>2588433.7620000001</v>
      </c>
      <c r="E12" s="279">
        <v>1399273.11237</v>
      </c>
      <c r="F12" s="53">
        <f t="shared" si="1"/>
        <v>0.54058679534794285</v>
      </c>
      <c r="G12" s="138">
        <f t="shared" si="0"/>
        <v>0.54058679534794285</v>
      </c>
      <c r="ALX12" s="130"/>
      <c r="ALY12" s="130"/>
      <c r="ALZ12" s="130"/>
      <c r="AMA12" s="130"/>
      <c r="AMB12" s="130"/>
    </row>
    <row r="13" spans="1:1016" s="136" customFormat="1" ht="110.25" customHeight="1" x14ac:dyDescent="0.2">
      <c r="A13" s="137" t="s">
        <v>13</v>
      </c>
      <c r="B13" s="88" t="s">
        <v>14</v>
      </c>
      <c r="C13" s="253">
        <v>2588433.7620000001</v>
      </c>
      <c r="D13" s="253">
        <v>2588433.7620000001</v>
      </c>
      <c r="E13" s="279">
        <v>1399440.56403</v>
      </c>
      <c r="F13" s="53">
        <f t="shared" si="1"/>
        <v>0.54065148761956228</v>
      </c>
      <c r="G13" s="138">
        <f t="shared" si="0"/>
        <v>0.54065148761956228</v>
      </c>
      <c r="ALX13" s="130"/>
      <c r="ALY13" s="130"/>
      <c r="ALZ13" s="130"/>
      <c r="AMA13" s="130"/>
      <c r="AMB13" s="130"/>
    </row>
    <row r="14" spans="1:1016" s="136" customFormat="1" ht="90" customHeight="1" x14ac:dyDescent="0.2">
      <c r="A14" s="137" t="s">
        <v>1016</v>
      </c>
      <c r="B14" s="88" t="s">
        <v>402</v>
      </c>
      <c r="C14" s="85">
        <v>0</v>
      </c>
      <c r="D14" s="254">
        <v>0</v>
      </c>
      <c r="E14" s="296">
        <v>-24.196660000000001</v>
      </c>
      <c r="F14" s="53" t="str">
        <f t="shared" si="1"/>
        <v>-</v>
      </c>
      <c r="G14" s="138" t="str">
        <f t="shared" si="0"/>
        <v>-</v>
      </c>
      <c r="ALX14" s="130"/>
      <c r="ALY14" s="130"/>
      <c r="ALZ14" s="130"/>
      <c r="AMA14" s="130"/>
      <c r="AMB14" s="130"/>
    </row>
    <row r="15" spans="1:1016" s="136" customFormat="1" ht="90" customHeight="1" x14ac:dyDescent="0.2">
      <c r="A15" s="137" t="s">
        <v>1016</v>
      </c>
      <c r="B15" s="88" t="s">
        <v>1017</v>
      </c>
      <c r="C15" s="85">
        <v>0</v>
      </c>
      <c r="D15" s="85">
        <v>0</v>
      </c>
      <c r="E15" s="296">
        <v>-143.255</v>
      </c>
      <c r="F15" s="53" t="str">
        <f t="shared" si="1"/>
        <v>-</v>
      </c>
      <c r="G15" s="138" t="str">
        <f t="shared" si="0"/>
        <v>-</v>
      </c>
      <c r="ALX15" s="130"/>
      <c r="ALY15" s="130"/>
      <c r="ALZ15" s="130"/>
      <c r="AMA15" s="130"/>
      <c r="AMB15" s="130"/>
    </row>
    <row r="16" spans="1:1016" s="136" customFormat="1" ht="90" customHeight="1" x14ac:dyDescent="0.2">
      <c r="A16" s="137" t="s">
        <v>1018</v>
      </c>
      <c r="B16" s="88" t="s">
        <v>1020</v>
      </c>
      <c r="C16" s="85">
        <v>0</v>
      </c>
      <c r="D16" s="85">
        <v>0</v>
      </c>
      <c r="E16" s="296">
        <v>17515.796699999999</v>
      </c>
      <c r="F16" s="53" t="str">
        <f t="shared" si="1"/>
        <v>-</v>
      </c>
      <c r="G16" s="138" t="str">
        <f t="shared" si="0"/>
        <v>-</v>
      </c>
      <c r="ALX16" s="130"/>
      <c r="ALY16" s="130"/>
      <c r="ALZ16" s="130"/>
      <c r="AMA16" s="130"/>
      <c r="AMB16" s="130"/>
    </row>
    <row r="17" spans="1:1016" s="136" customFormat="1" ht="90" customHeight="1" x14ac:dyDescent="0.2">
      <c r="A17" s="137" t="s">
        <v>1019</v>
      </c>
      <c r="B17" s="88" t="s">
        <v>1021</v>
      </c>
      <c r="C17" s="85">
        <v>0</v>
      </c>
      <c r="D17" s="85">
        <v>0</v>
      </c>
      <c r="E17" s="296">
        <v>14348.564</v>
      </c>
      <c r="F17" s="53" t="str">
        <f t="shared" si="1"/>
        <v>-</v>
      </c>
      <c r="G17" s="138" t="str">
        <f t="shared" si="0"/>
        <v>-</v>
      </c>
      <c r="ALX17" s="130"/>
      <c r="ALY17" s="130"/>
      <c r="ALZ17" s="130"/>
      <c r="AMA17" s="130"/>
      <c r="AMB17" s="130"/>
    </row>
    <row r="18" spans="1:1016" s="136" customFormat="1" x14ac:dyDescent="0.2">
      <c r="A18" s="137" t="s">
        <v>15</v>
      </c>
      <c r="B18" s="88" t="s">
        <v>16</v>
      </c>
      <c r="C18" s="85">
        <v>5551002.3861999996</v>
      </c>
      <c r="D18" s="255">
        <v>5551002.3861999996</v>
      </c>
      <c r="E18" s="295">
        <v>2279059.8565199999</v>
      </c>
      <c r="F18" s="138">
        <f t="shared" si="1"/>
        <v>0.41056726298403839</v>
      </c>
      <c r="G18" s="138">
        <f t="shared" si="0"/>
        <v>0.41056726298403839</v>
      </c>
      <c r="ALX18" s="130"/>
      <c r="ALY18" s="130"/>
      <c r="ALZ18" s="130"/>
      <c r="AMA18" s="130"/>
      <c r="AMB18" s="130"/>
    </row>
    <row r="19" spans="1:1016" s="136" customFormat="1" ht="141.75" customHeight="1" x14ac:dyDescent="0.2">
      <c r="A19" s="137" t="s">
        <v>17</v>
      </c>
      <c r="B19" s="88" t="s">
        <v>18</v>
      </c>
      <c r="C19" s="85">
        <v>5034342.0769999996</v>
      </c>
      <c r="D19" s="255">
        <f t="shared" ref="D19:D65" si="2">C19</f>
        <v>5034342.0769999996</v>
      </c>
      <c r="E19" s="295">
        <v>2014289.97777</v>
      </c>
      <c r="F19" s="53">
        <f t="shared" si="1"/>
        <v>0.40010987472872123</v>
      </c>
      <c r="G19" s="138">
        <f t="shared" si="0"/>
        <v>0.40010987472872123</v>
      </c>
      <c r="ALX19" s="130"/>
      <c r="ALY19" s="130"/>
      <c r="ALZ19" s="130"/>
      <c r="AMA19" s="130"/>
      <c r="AMB19" s="130"/>
    </row>
    <row r="20" spans="1:1016" s="136" customFormat="1" ht="220.5" x14ac:dyDescent="0.2">
      <c r="A20" s="137" t="s">
        <v>19</v>
      </c>
      <c r="B20" s="88" t="s">
        <v>20</v>
      </c>
      <c r="C20" s="85">
        <v>34733.0556</v>
      </c>
      <c r="D20" s="255">
        <f t="shared" si="2"/>
        <v>34733.0556</v>
      </c>
      <c r="E20" s="295">
        <v>8600.3647200000014</v>
      </c>
      <c r="F20" s="53">
        <f t="shared" si="1"/>
        <v>0.24761324828558998</v>
      </c>
      <c r="G20" s="138">
        <f t="shared" si="0"/>
        <v>0.24761324828558998</v>
      </c>
      <c r="ALX20" s="130"/>
      <c r="ALY20" s="130"/>
      <c r="ALZ20" s="130"/>
      <c r="AMA20" s="130"/>
      <c r="AMB20" s="130"/>
    </row>
    <row r="21" spans="1:1016" s="136" customFormat="1" ht="94.5" x14ac:dyDescent="0.2">
      <c r="A21" s="137" t="s">
        <v>21</v>
      </c>
      <c r="B21" s="88" t="s">
        <v>22</v>
      </c>
      <c r="C21" s="85">
        <v>84818.896599999993</v>
      </c>
      <c r="D21" s="255">
        <f t="shared" si="2"/>
        <v>84818.896599999993</v>
      </c>
      <c r="E21" s="295">
        <v>32144.155289999999</v>
      </c>
      <c r="F21" s="53">
        <f t="shared" si="1"/>
        <v>0.3789739854974723</v>
      </c>
      <c r="G21" s="138">
        <f t="shared" si="0"/>
        <v>0.3789739854974723</v>
      </c>
      <c r="ALX21" s="130"/>
      <c r="ALY21" s="130"/>
      <c r="ALZ21" s="130"/>
      <c r="AMA21" s="130"/>
      <c r="AMB21" s="130"/>
    </row>
    <row r="22" spans="1:1016" s="136" customFormat="1" ht="173.25" x14ac:dyDescent="0.2">
      <c r="A22" s="137" t="s">
        <v>23</v>
      </c>
      <c r="B22" s="88" t="s">
        <v>24</v>
      </c>
      <c r="C22" s="85">
        <v>198975.61169999998</v>
      </c>
      <c r="D22" s="255">
        <f t="shared" si="2"/>
        <v>198975.61169999998</v>
      </c>
      <c r="E22" s="295">
        <v>165850.50343000001</v>
      </c>
      <c r="F22" s="53">
        <f t="shared" si="1"/>
        <v>0.83352176687893065</v>
      </c>
      <c r="G22" s="138">
        <f t="shared" si="0"/>
        <v>0.83352176687893065</v>
      </c>
      <c r="ALX22" s="130"/>
      <c r="ALY22" s="130"/>
      <c r="ALZ22" s="130"/>
      <c r="AMA22" s="130"/>
      <c r="AMB22" s="130"/>
    </row>
    <row r="23" spans="1:1016" s="136" customFormat="1" ht="189" x14ac:dyDescent="0.2">
      <c r="A23" s="137" t="s">
        <v>412</v>
      </c>
      <c r="B23" s="88" t="s">
        <v>413</v>
      </c>
      <c r="C23" s="85">
        <v>198132.74530000001</v>
      </c>
      <c r="D23" s="255">
        <f t="shared" si="2"/>
        <v>198132.74530000001</v>
      </c>
      <c r="E23" s="295">
        <v>15760.04645</v>
      </c>
      <c r="F23" s="53">
        <f t="shared" si="1"/>
        <v>7.9542866203853077E-2</v>
      </c>
      <c r="G23" s="138">
        <f t="shared" si="0"/>
        <v>7.9542866203853077E-2</v>
      </c>
      <c r="ALX23" s="130"/>
      <c r="ALY23" s="130"/>
      <c r="ALZ23" s="130"/>
      <c r="AMA23" s="130"/>
      <c r="AMB23" s="130"/>
    </row>
    <row r="24" spans="1:1016" s="136" customFormat="1" ht="204.75" x14ac:dyDescent="0.2">
      <c r="A24" s="137" t="s">
        <v>414</v>
      </c>
      <c r="B24" s="88" t="s">
        <v>415</v>
      </c>
      <c r="C24" s="85">
        <v>0</v>
      </c>
      <c r="D24" s="255">
        <f t="shared" si="2"/>
        <v>0</v>
      </c>
      <c r="E24" s="295">
        <v>0</v>
      </c>
      <c r="F24" s="53" t="str">
        <f t="shared" si="1"/>
        <v>-</v>
      </c>
      <c r="G24" s="138" t="str">
        <f t="shared" si="0"/>
        <v>-</v>
      </c>
      <c r="ALX24" s="130"/>
      <c r="ALY24" s="130"/>
      <c r="ALZ24" s="130"/>
      <c r="AMA24" s="130"/>
      <c r="AMB24" s="130"/>
    </row>
    <row r="25" spans="1:1016" s="136" customFormat="1" ht="220.5" x14ac:dyDescent="0.2">
      <c r="A25" s="137" t="s">
        <v>416</v>
      </c>
      <c r="B25" s="88" t="s">
        <v>417</v>
      </c>
      <c r="C25" s="85">
        <v>0</v>
      </c>
      <c r="D25" s="255">
        <f t="shared" si="2"/>
        <v>0</v>
      </c>
      <c r="E25" s="295">
        <v>0</v>
      </c>
      <c r="F25" s="53" t="str">
        <f t="shared" si="1"/>
        <v>-</v>
      </c>
      <c r="G25" s="138" t="str">
        <f t="shared" si="0"/>
        <v>-</v>
      </c>
      <c r="ALX25" s="130"/>
      <c r="ALY25" s="130"/>
      <c r="ALZ25" s="130"/>
      <c r="AMA25" s="130"/>
      <c r="AMB25" s="130"/>
    </row>
    <row r="26" spans="1:1016" s="136" customFormat="1" ht="204.75" x14ac:dyDescent="0.2">
      <c r="A26" s="137" t="s">
        <v>418</v>
      </c>
      <c r="B26" s="88" t="s">
        <v>419</v>
      </c>
      <c r="C26" s="85">
        <v>0</v>
      </c>
      <c r="D26" s="255">
        <f t="shared" si="2"/>
        <v>0</v>
      </c>
      <c r="E26" s="295">
        <v>0</v>
      </c>
      <c r="F26" s="53" t="str">
        <f t="shared" si="1"/>
        <v>-</v>
      </c>
      <c r="G26" s="138" t="str">
        <f t="shared" si="0"/>
        <v>-</v>
      </c>
      <c r="ALX26" s="130"/>
      <c r="ALY26" s="130"/>
      <c r="ALZ26" s="130"/>
      <c r="AMA26" s="130"/>
      <c r="AMB26" s="130"/>
    </row>
    <row r="27" spans="1:1016" s="136" customFormat="1" ht="204.75" x14ac:dyDescent="0.2">
      <c r="A27" s="137" t="s">
        <v>1030</v>
      </c>
      <c r="B27" s="88" t="s">
        <v>1028</v>
      </c>
      <c r="C27" s="297">
        <v>0</v>
      </c>
      <c r="D27" s="255">
        <v>0</v>
      </c>
      <c r="E27" s="295">
        <v>20138.128949999998</v>
      </c>
      <c r="F27" s="53"/>
      <c r="G27" s="138"/>
      <c r="ALX27" s="130"/>
      <c r="ALY27" s="130"/>
      <c r="ALZ27" s="130"/>
      <c r="AMA27" s="130"/>
      <c r="AMB27" s="130"/>
    </row>
    <row r="28" spans="1:1016" s="136" customFormat="1" ht="204.75" x14ac:dyDescent="0.2">
      <c r="A28" s="137" t="s">
        <v>1031</v>
      </c>
      <c r="B28" s="88" t="s">
        <v>1029</v>
      </c>
      <c r="C28" s="85"/>
      <c r="D28" s="255">
        <v>0</v>
      </c>
      <c r="E28" s="295">
        <v>22276.679909999999</v>
      </c>
      <c r="F28" s="53"/>
      <c r="G28" s="138"/>
      <c r="ALX28" s="130"/>
      <c r="ALY28" s="130"/>
      <c r="ALZ28" s="130"/>
      <c r="AMA28" s="130"/>
      <c r="AMB28" s="130"/>
    </row>
    <row r="29" spans="1:1016" s="136" customFormat="1" ht="78.75" customHeight="1" x14ac:dyDescent="0.2">
      <c r="A29" s="139" t="s">
        <v>25</v>
      </c>
      <c r="B29" s="88" t="s">
        <v>26</v>
      </c>
      <c r="C29" s="85">
        <v>4049240.23</v>
      </c>
      <c r="D29" s="255">
        <f t="shared" si="2"/>
        <v>4049240.23</v>
      </c>
      <c r="E29" s="295">
        <v>1976911.2144800001</v>
      </c>
      <c r="F29" s="138">
        <f t="shared" si="1"/>
        <v>0.48821781425400884</v>
      </c>
      <c r="G29" s="138">
        <f t="shared" si="0"/>
        <v>0.48821781425400884</v>
      </c>
      <c r="ALX29" s="130"/>
      <c r="ALY29" s="130"/>
      <c r="ALZ29" s="130"/>
      <c r="AMA29" s="130"/>
      <c r="AMB29" s="130"/>
    </row>
    <row r="30" spans="1:1016" s="136" customFormat="1" ht="78.75" customHeight="1" x14ac:dyDescent="0.2">
      <c r="A30" s="139" t="s">
        <v>27</v>
      </c>
      <c r="B30" s="88" t="s">
        <v>28</v>
      </c>
      <c r="C30" s="85">
        <v>4049240.23</v>
      </c>
      <c r="D30" s="255">
        <f t="shared" si="2"/>
        <v>4049240.23</v>
      </c>
      <c r="E30" s="295">
        <v>1976911.2144800001</v>
      </c>
      <c r="F30" s="138">
        <f t="shared" si="1"/>
        <v>0.48821781425400884</v>
      </c>
      <c r="G30" s="138">
        <f t="shared" si="0"/>
        <v>0.48821781425400884</v>
      </c>
      <c r="ALX30" s="130"/>
      <c r="ALY30" s="130"/>
      <c r="ALZ30" s="130"/>
      <c r="AMA30" s="130"/>
      <c r="AMB30" s="130"/>
    </row>
    <row r="31" spans="1:1016" s="136" customFormat="1" ht="30.75" customHeight="1" outlineLevel="1" x14ac:dyDescent="0.2">
      <c r="A31" s="140" t="s">
        <v>29</v>
      </c>
      <c r="B31" s="92" t="s">
        <v>30</v>
      </c>
      <c r="C31" s="86">
        <f>C30-C32</f>
        <v>1020295.7599999998</v>
      </c>
      <c r="D31" s="306">
        <v>1020295.76</v>
      </c>
      <c r="E31" s="306">
        <f>E30-E32</f>
        <v>519592.99617000017</v>
      </c>
      <c r="F31" s="307">
        <f t="shared" si="1"/>
        <v>0.50925723357901664</v>
      </c>
      <c r="G31" s="307">
        <f t="shared" si="0"/>
        <v>0.50925723357901653</v>
      </c>
      <c r="ALX31" s="130"/>
      <c r="ALY31" s="130"/>
      <c r="ALZ31" s="130"/>
      <c r="AMA31" s="130"/>
      <c r="AMB31" s="130"/>
    </row>
    <row r="32" spans="1:1016" s="136" customFormat="1" ht="31.5" outlineLevel="1" x14ac:dyDescent="0.2">
      <c r="A32" s="140" t="s">
        <v>1001</v>
      </c>
      <c r="B32" s="92" t="s">
        <v>31</v>
      </c>
      <c r="C32" s="86">
        <v>3028944.47</v>
      </c>
      <c r="D32" s="306">
        <v>3028944.47</v>
      </c>
      <c r="E32" s="306">
        <v>1457318.2183099999</v>
      </c>
      <c r="F32" s="307">
        <f t="shared" si="1"/>
        <v>0.48113071492195425</v>
      </c>
      <c r="G32" s="307">
        <f t="shared" si="0"/>
        <v>0.48113071492195425</v>
      </c>
      <c r="ALX32" s="130"/>
      <c r="ALY32" s="130"/>
      <c r="ALZ32" s="130"/>
      <c r="AMA32" s="130"/>
      <c r="AMB32" s="130"/>
    </row>
    <row r="33" spans="1:1016" s="136" customFormat="1" x14ac:dyDescent="0.2">
      <c r="A33" s="139" t="s">
        <v>32</v>
      </c>
      <c r="B33" s="88" t="s">
        <v>33</v>
      </c>
      <c r="C33" s="85">
        <v>1609809.0208000001</v>
      </c>
      <c r="D33" s="256">
        <v>1609809.0208000001</v>
      </c>
      <c r="E33" s="295">
        <v>1110257.4378</v>
      </c>
      <c r="F33" s="138">
        <f t="shared" si="1"/>
        <v>0.68968270363415762</v>
      </c>
      <c r="G33" s="138">
        <f t="shared" si="0"/>
        <v>0.68968270363415762</v>
      </c>
      <c r="ALX33" s="130"/>
      <c r="ALY33" s="130"/>
      <c r="ALZ33" s="130"/>
      <c r="AMA33" s="130"/>
      <c r="AMB33" s="130"/>
    </row>
    <row r="34" spans="1:1016" s="136" customFormat="1" ht="47.25" x14ac:dyDescent="0.2">
      <c r="A34" s="139" t="s">
        <v>34</v>
      </c>
      <c r="B34" s="88" t="s">
        <v>35</v>
      </c>
      <c r="C34" s="85">
        <v>1554911.9</v>
      </c>
      <c r="D34" s="256">
        <f t="shared" si="2"/>
        <v>1554911.9</v>
      </c>
      <c r="E34" s="295">
        <v>1063032.41414</v>
      </c>
      <c r="F34" s="138">
        <f t="shared" si="1"/>
        <v>0.68366086473452292</v>
      </c>
      <c r="G34" s="138">
        <f t="shared" si="0"/>
        <v>0.68366086473452292</v>
      </c>
      <c r="ALX34" s="130"/>
      <c r="ALY34" s="130"/>
      <c r="ALZ34" s="130"/>
      <c r="AMA34" s="130"/>
      <c r="AMB34" s="130"/>
    </row>
    <row r="35" spans="1:1016" s="136" customFormat="1" ht="63" x14ac:dyDescent="0.2">
      <c r="A35" s="139" t="s">
        <v>36</v>
      </c>
      <c r="B35" s="88" t="s">
        <v>37</v>
      </c>
      <c r="C35" s="85">
        <v>689028.83</v>
      </c>
      <c r="D35" s="256">
        <f t="shared" si="2"/>
        <v>689028.83</v>
      </c>
      <c r="E35" s="295">
        <v>480245.02228999999</v>
      </c>
      <c r="F35" s="138">
        <f t="shared" si="1"/>
        <v>0.69698828464115214</v>
      </c>
      <c r="G35" s="138">
        <f t="shared" si="0"/>
        <v>0.69698828464115214</v>
      </c>
      <c r="ALX35" s="130"/>
      <c r="ALY35" s="130"/>
      <c r="ALZ35" s="130"/>
      <c r="AMA35" s="130"/>
      <c r="AMB35" s="130"/>
    </row>
    <row r="36" spans="1:1016" s="136" customFormat="1" ht="94.5" x14ac:dyDescent="0.2">
      <c r="A36" s="139" t="s">
        <v>38</v>
      </c>
      <c r="B36" s="88" t="s">
        <v>39</v>
      </c>
      <c r="C36" s="85">
        <v>865883.07</v>
      </c>
      <c r="D36" s="256">
        <f t="shared" si="2"/>
        <v>865883.07</v>
      </c>
      <c r="E36" s="295">
        <v>582757.92455</v>
      </c>
      <c r="F36" s="138">
        <f t="shared" si="1"/>
        <v>0.67302150225665003</v>
      </c>
      <c r="G36" s="138">
        <f t="shared" si="0"/>
        <v>0.67302150225665003</v>
      </c>
      <c r="ALX36" s="130"/>
      <c r="ALY36" s="130"/>
      <c r="ALZ36" s="130"/>
      <c r="AMA36" s="130"/>
      <c r="AMB36" s="130"/>
    </row>
    <row r="37" spans="1:1016" s="136" customFormat="1" ht="78.75" x14ac:dyDescent="0.2">
      <c r="A37" s="139" t="s">
        <v>40</v>
      </c>
      <c r="B37" s="88" t="s">
        <v>41</v>
      </c>
      <c r="C37" s="85">
        <v>0</v>
      </c>
      <c r="D37" s="256">
        <f t="shared" si="2"/>
        <v>0</v>
      </c>
      <c r="E37" s="295">
        <v>29.467299999999998</v>
      </c>
      <c r="F37" s="138" t="str">
        <f t="shared" si="1"/>
        <v>-</v>
      </c>
      <c r="G37" s="138" t="str">
        <f t="shared" si="0"/>
        <v>-</v>
      </c>
      <c r="ALX37" s="130"/>
      <c r="ALY37" s="130"/>
      <c r="ALZ37" s="130"/>
      <c r="AMA37" s="130"/>
      <c r="AMB37" s="130"/>
    </row>
    <row r="38" spans="1:1016" s="136" customFormat="1" ht="31.5" x14ac:dyDescent="0.2">
      <c r="A38" s="139" t="s">
        <v>42</v>
      </c>
      <c r="B38" s="88" t="s">
        <v>403</v>
      </c>
      <c r="C38" s="85">
        <v>0</v>
      </c>
      <c r="D38" s="256">
        <f t="shared" si="2"/>
        <v>0</v>
      </c>
      <c r="E38" s="295">
        <v>0</v>
      </c>
      <c r="F38" s="138" t="str">
        <f t="shared" si="1"/>
        <v>-</v>
      </c>
      <c r="G38" s="138" t="str">
        <f t="shared" si="0"/>
        <v>-</v>
      </c>
      <c r="ALX38" s="130"/>
      <c r="ALY38" s="130"/>
      <c r="ALZ38" s="130"/>
      <c r="AMA38" s="130"/>
      <c r="AMB38" s="130"/>
    </row>
    <row r="39" spans="1:1016" s="136" customFormat="1" ht="31.5" x14ac:dyDescent="0.2">
      <c r="A39" s="139" t="s">
        <v>43</v>
      </c>
      <c r="B39" s="88" t="s">
        <v>321</v>
      </c>
      <c r="C39" s="85">
        <v>54897.120799999997</v>
      </c>
      <c r="D39" s="256">
        <f t="shared" si="2"/>
        <v>54897.120799999997</v>
      </c>
      <c r="E39" s="295">
        <v>47225.023659999999</v>
      </c>
      <c r="F39" s="138">
        <f t="shared" si="1"/>
        <v>0.86024591038297227</v>
      </c>
      <c r="G39" s="138">
        <f t="shared" si="0"/>
        <v>0.86024591038297227</v>
      </c>
      <c r="ALX39" s="130"/>
      <c r="ALY39" s="130"/>
      <c r="ALZ39" s="130"/>
      <c r="AMA39" s="130"/>
      <c r="AMB39" s="130"/>
    </row>
    <row r="40" spans="1:1016" s="136" customFormat="1" x14ac:dyDescent="0.2">
      <c r="A40" s="139" t="s">
        <v>44</v>
      </c>
      <c r="B40" s="88" t="s">
        <v>45</v>
      </c>
      <c r="C40" s="85">
        <v>2264873.1691999999</v>
      </c>
      <c r="D40" s="256">
        <v>2264873.1691999999</v>
      </c>
      <c r="E40" s="295">
        <f>E41+E42+E43</f>
        <v>1053304.34986</v>
      </c>
      <c r="F40" s="138">
        <f t="shared" si="1"/>
        <v>0.46506107458195944</v>
      </c>
      <c r="G40" s="138">
        <f t="shared" si="0"/>
        <v>0.46506107458195944</v>
      </c>
      <c r="ALX40" s="130"/>
      <c r="ALY40" s="130"/>
      <c r="ALZ40" s="130"/>
      <c r="AMA40" s="130"/>
      <c r="AMB40" s="130"/>
    </row>
    <row r="41" spans="1:1016" s="136" customFormat="1" x14ac:dyDescent="0.2">
      <c r="A41" s="139" t="s">
        <v>46</v>
      </c>
      <c r="B41" s="88" t="s">
        <v>47</v>
      </c>
      <c r="C41" s="85">
        <v>1840389.7</v>
      </c>
      <c r="D41" s="256">
        <f t="shared" si="2"/>
        <v>1840389.7</v>
      </c>
      <c r="E41" s="295">
        <v>890082.29269000003</v>
      </c>
      <c r="F41" s="138">
        <f t="shared" si="1"/>
        <v>0.48363794509934505</v>
      </c>
      <c r="G41" s="138">
        <f t="shared" si="0"/>
        <v>0.48363794509934505</v>
      </c>
      <c r="ALX41" s="130"/>
      <c r="ALY41" s="130"/>
      <c r="ALZ41" s="130"/>
      <c r="AMA41" s="130"/>
      <c r="AMB41" s="130"/>
    </row>
    <row r="42" spans="1:1016" s="136" customFormat="1" x14ac:dyDescent="0.2">
      <c r="A42" s="139" t="s">
        <v>48</v>
      </c>
      <c r="B42" s="88" t="s">
        <v>49</v>
      </c>
      <c r="C42" s="85">
        <v>419830.83919999999</v>
      </c>
      <c r="D42" s="256">
        <f t="shared" si="2"/>
        <v>419830.83919999999</v>
      </c>
      <c r="E42" s="295">
        <v>160275.05716999999</v>
      </c>
      <c r="F42" s="138">
        <f t="shared" si="1"/>
        <v>0.38176103850638704</v>
      </c>
      <c r="G42" s="138">
        <f t="shared" si="0"/>
        <v>0.38176103850638704</v>
      </c>
      <c r="ALX42" s="130"/>
      <c r="ALY42" s="130"/>
      <c r="ALZ42" s="130"/>
      <c r="AMA42" s="130"/>
      <c r="AMB42" s="130"/>
    </row>
    <row r="43" spans="1:1016" s="136" customFormat="1" x14ac:dyDescent="0.2">
      <c r="A43" s="139" t="s">
        <v>50</v>
      </c>
      <c r="B43" s="88" t="s">
        <v>51</v>
      </c>
      <c r="C43" s="85">
        <v>4652.63</v>
      </c>
      <c r="D43" s="256">
        <f t="shared" si="2"/>
        <v>4652.63</v>
      </c>
      <c r="E43" s="295">
        <v>2947</v>
      </c>
      <c r="F43" s="138">
        <f t="shared" si="1"/>
        <v>0.63340519233207881</v>
      </c>
      <c r="G43" s="138">
        <f t="shared" si="0"/>
        <v>0.63340519233207881</v>
      </c>
      <c r="ALX43" s="130"/>
      <c r="ALY43" s="130"/>
      <c r="ALZ43" s="130"/>
      <c r="AMA43" s="130"/>
      <c r="AMB43" s="130"/>
    </row>
    <row r="44" spans="1:1016" s="136" customFormat="1" ht="47.25" x14ac:dyDescent="0.2">
      <c r="A44" s="139" t="s">
        <v>52</v>
      </c>
      <c r="B44" s="88" t="s">
        <v>53</v>
      </c>
      <c r="C44" s="85">
        <v>9211.1851999999999</v>
      </c>
      <c r="D44" s="256">
        <v>9211.1851999999999</v>
      </c>
      <c r="E44" s="295">
        <v>10883.629570000001</v>
      </c>
      <c r="F44" s="138">
        <f t="shared" si="1"/>
        <v>1.1815666859027003</v>
      </c>
      <c r="G44" s="138">
        <f t="shared" si="0"/>
        <v>1.1815666859027003</v>
      </c>
      <c r="ALX44" s="130"/>
      <c r="ALY44" s="130"/>
      <c r="ALZ44" s="130"/>
      <c r="AMA44" s="130"/>
      <c r="AMB44" s="130"/>
    </row>
    <row r="45" spans="1:1016" s="136" customFormat="1" ht="31.5" x14ac:dyDescent="0.2">
      <c r="A45" s="139" t="s">
        <v>54</v>
      </c>
      <c r="B45" s="88" t="s">
        <v>55</v>
      </c>
      <c r="C45" s="85">
        <v>9075.1851999999999</v>
      </c>
      <c r="D45" s="256">
        <f t="shared" si="2"/>
        <v>9075.1851999999999</v>
      </c>
      <c r="E45" s="295">
        <v>10848.98898</v>
      </c>
      <c r="F45" s="138">
        <f t="shared" si="1"/>
        <v>1.1954564828054419</v>
      </c>
      <c r="G45" s="138">
        <f t="shared" si="0"/>
        <v>1.1954564828054419</v>
      </c>
      <c r="ALX45" s="130"/>
      <c r="ALY45" s="130"/>
      <c r="ALZ45" s="130"/>
      <c r="AMA45" s="130"/>
      <c r="AMB45" s="130"/>
    </row>
    <row r="46" spans="1:1016" s="136" customFormat="1" ht="63" hidden="1" x14ac:dyDescent="0.2">
      <c r="A46" s="139" t="s">
        <v>56</v>
      </c>
      <c r="B46" s="88" t="s">
        <v>57</v>
      </c>
      <c r="C46" s="85">
        <v>0</v>
      </c>
      <c r="D46" s="256">
        <f t="shared" si="2"/>
        <v>0</v>
      </c>
      <c r="E46" s="295">
        <v>0</v>
      </c>
      <c r="F46" s="138" t="str">
        <f t="shared" si="1"/>
        <v>-</v>
      </c>
      <c r="G46" s="138" t="str">
        <f t="shared" si="0"/>
        <v>-</v>
      </c>
      <c r="ALX46" s="130"/>
      <c r="ALY46" s="130"/>
      <c r="ALZ46" s="130"/>
      <c r="AMA46" s="130"/>
      <c r="AMB46" s="130"/>
    </row>
    <row r="47" spans="1:1016" s="136" customFormat="1" ht="63" x14ac:dyDescent="0.2">
      <c r="A47" s="139" t="s">
        <v>58</v>
      </c>
      <c r="B47" s="88" t="s">
        <v>59</v>
      </c>
      <c r="C47" s="85">
        <v>136</v>
      </c>
      <c r="D47" s="256">
        <f t="shared" si="2"/>
        <v>136</v>
      </c>
      <c r="E47" s="295">
        <v>34.640589999999996</v>
      </c>
      <c r="F47" s="138">
        <f t="shared" si="1"/>
        <v>0.25471022058823528</v>
      </c>
      <c r="G47" s="138">
        <f t="shared" si="0"/>
        <v>0.25471022058823528</v>
      </c>
      <c r="ALX47" s="130"/>
      <c r="ALY47" s="130"/>
      <c r="ALZ47" s="130"/>
      <c r="AMA47" s="130"/>
      <c r="AMB47" s="130"/>
    </row>
    <row r="48" spans="1:1016" s="136" customFormat="1" x14ac:dyDescent="0.2">
      <c r="A48" s="139" t="s">
        <v>60</v>
      </c>
      <c r="B48" s="88" t="s">
        <v>61</v>
      </c>
      <c r="C48" s="85">
        <v>70589.899999999994</v>
      </c>
      <c r="D48" s="256">
        <v>70589.899999999994</v>
      </c>
      <c r="E48" s="295">
        <v>38481.528640000004</v>
      </c>
      <c r="F48" s="138">
        <f t="shared" si="1"/>
        <v>0.54514213279803492</v>
      </c>
      <c r="G48" s="138">
        <f t="shared" si="0"/>
        <v>0.54514213279803492</v>
      </c>
      <c r="ALX48" s="130"/>
      <c r="ALY48" s="130"/>
      <c r="ALZ48" s="130"/>
      <c r="AMA48" s="130"/>
      <c r="AMB48" s="130"/>
    </row>
    <row r="49" spans="1:1016" s="136" customFormat="1" ht="110.25" hidden="1" x14ac:dyDescent="0.2">
      <c r="A49" s="139" t="s">
        <v>408</v>
      </c>
      <c r="B49" s="88" t="s">
        <v>409</v>
      </c>
      <c r="C49" s="54">
        <v>0</v>
      </c>
      <c r="D49" s="256">
        <f t="shared" si="2"/>
        <v>0</v>
      </c>
      <c r="E49" s="295">
        <v>0</v>
      </c>
      <c r="F49" s="138" t="str">
        <f t="shared" si="1"/>
        <v>-</v>
      </c>
      <c r="G49" s="138" t="str">
        <f t="shared" si="0"/>
        <v>-</v>
      </c>
      <c r="ALX49" s="130"/>
      <c r="ALY49" s="130"/>
      <c r="ALZ49" s="130"/>
      <c r="AMA49" s="130"/>
      <c r="AMB49" s="130"/>
    </row>
    <row r="50" spans="1:1016" s="136" customFormat="1" ht="173.25" x14ac:dyDescent="0.2">
      <c r="A50" s="139" t="s">
        <v>421</v>
      </c>
      <c r="B50" s="88" t="s">
        <v>420</v>
      </c>
      <c r="C50" s="54">
        <v>0</v>
      </c>
      <c r="D50" s="256">
        <f t="shared" si="2"/>
        <v>0</v>
      </c>
      <c r="E50" s="295">
        <v>3.2001200000000001</v>
      </c>
      <c r="F50" s="138" t="str">
        <f t="shared" si="1"/>
        <v>-</v>
      </c>
      <c r="G50" s="138" t="str">
        <f t="shared" si="0"/>
        <v>-</v>
      </c>
      <c r="ALX50" s="130"/>
      <c r="ALY50" s="130"/>
      <c r="ALZ50" s="130"/>
      <c r="AMA50" s="130"/>
      <c r="AMB50" s="130"/>
    </row>
    <row r="51" spans="1:1016" s="136" customFormat="1" ht="141.75" x14ac:dyDescent="0.2">
      <c r="A51" s="139" t="s">
        <v>62</v>
      </c>
      <c r="B51" s="88" t="s">
        <v>63</v>
      </c>
      <c r="C51" s="85">
        <v>3073</v>
      </c>
      <c r="D51" s="256">
        <f t="shared" si="2"/>
        <v>3073</v>
      </c>
      <c r="E51" s="295">
        <v>3846.15</v>
      </c>
      <c r="F51" s="138">
        <f t="shared" si="1"/>
        <v>1.2515945330296128</v>
      </c>
      <c r="G51" s="138">
        <f t="shared" si="0"/>
        <v>1.2515945330296128</v>
      </c>
      <c r="ALX51" s="130"/>
      <c r="ALY51" s="130"/>
      <c r="ALZ51" s="130"/>
      <c r="AMA51" s="130"/>
      <c r="AMB51" s="130"/>
    </row>
    <row r="52" spans="1:1016" s="136" customFormat="1" ht="63" x14ac:dyDescent="0.2">
      <c r="A52" s="139" t="s">
        <v>64</v>
      </c>
      <c r="B52" s="88" t="s">
        <v>65</v>
      </c>
      <c r="C52" s="85">
        <v>67516.899999999994</v>
      </c>
      <c r="D52" s="256">
        <f t="shared" si="2"/>
        <v>67516.899999999994</v>
      </c>
      <c r="E52" s="295">
        <v>34632.178520000001</v>
      </c>
      <c r="F52" s="138">
        <f t="shared" si="1"/>
        <v>0.51294088620774958</v>
      </c>
      <c r="G52" s="138">
        <f t="shared" si="0"/>
        <v>0.51294088620774958</v>
      </c>
      <c r="ALX52" s="130"/>
      <c r="ALY52" s="130"/>
      <c r="ALZ52" s="130"/>
      <c r="AMA52" s="130"/>
      <c r="AMB52" s="130"/>
    </row>
    <row r="53" spans="1:1016" s="136" customFormat="1" ht="47.25" x14ac:dyDescent="0.2">
      <c r="A53" s="139" t="s">
        <v>66</v>
      </c>
      <c r="B53" s="88" t="s">
        <v>67</v>
      </c>
      <c r="C53" s="85">
        <v>0</v>
      </c>
      <c r="D53" s="256">
        <v>0</v>
      </c>
      <c r="E53" s="295">
        <v>-1.2297899999999999</v>
      </c>
      <c r="F53" s="138" t="str">
        <f t="shared" si="1"/>
        <v>-</v>
      </c>
      <c r="G53" s="138" t="str">
        <f t="shared" si="0"/>
        <v>-</v>
      </c>
      <c r="ALX53" s="130"/>
      <c r="ALY53" s="130"/>
      <c r="ALZ53" s="130"/>
      <c r="AMA53" s="130"/>
      <c r="AMB53" s="130"/>
    </row>
    <row r="54" spans="1:1016" s="136" customFormat="1" ht="47.25" x14ac:dyDescent="0.2">
      <c r="A54" s="139" t="s">
        <v>328</v>
      </c>
      <c r="B54" s="88" t="s">
        <v>329</v>
      </c>
      <c r="C54" s="85">
        <v>0</v>
      </c>
      <c r="D54" s="256">
        <f t="shared" si="2"/>
        <v>0</v>
      </c>
      <c r="E54" s="295">
        <v>8.3999999999999993E-4</v>
      </c>
      <c r="F54" s="138" t="str">
        <f t="shared" si="1"/>
        <v>-</v>
      </c>
      <c r="G54" s="138" t="str">
        <f t="shared" si="0"/>
        <v>-</v>
      </c>
      <c r="ALX54" s="130"/>
      <c r="ALY54" s="130"/>
      <c r="ALZ54" s="130"/>
      <c r="AMA54" s="130"/>
      <c r="AMB54" s="130"/>
    </row>
    <row r="55" spans="1:1016" s="136" customFormat="1" ht="37.5" hidden="1" customHeight="1" x14ac:dyDescent="0.2">
      <c r="A55" s="139" t="s">
        <v>410</v>
      </c>
      <c r="B55" s="88" t="s">
        <v>411</v>
      </c>
      <c r="C55" s="85">
        <v>0</v>
      </c>
      <c r="D55" s="256">
        <f t="shared" si="2"/>
        <v>0</v>
      </c>
      <c r="E55" s="295">
        <v>0</v>
      </c>
      <c r="F55" s="138" t="str">
        <f t="shared" si="1"/>
        <v>-</v>
      </c>
      <c r="G55" s="138" t="str">
        <f t="shared" si="0"/>
        <v>-</v>
      </c>
      <c r="ALX55" s="130"/>
      <c r="ALY55" s="130"/>
      <c r="ALZ55" s="130"/>
      <c r="AMA55" s="130"/>
      <c r="AMB55" s="130"/>
    </row>
    <row r="56" spans="1:1016" s="136" customFormat="1" ht="35.25" customHeight="1" x14ac:dyDescent="0.2">
      <c r="A56" s="139" t="s">
        <v>44</v>
      </c>
      <c r="B56" s="88" t="s">
        <v>68</v>
      </c>
      <c r="C56" s="85">
        <v>0</v>
      </c>
      <c r="D56" s="256">
        <f t="shared" si="2"/>
        <v>0</v>
      </c>
      <c r="E56" s="295">
        <v>-1.2306300000000001</v>
      </c>
      <c r="F56" s="138" t="str">
        <f t="shared" si="1"/>
        <v>-</v>
      </c>
      <c r="G56" s="138" t="str">
        <f t="shared" si="0"/>
        <v>-</v>
      </c>
      <c r="ALX56" s="130"/>
      <c r="ALY56" s="130"/>
      <c r="ALZ56" s="130"/>
      <c r="AMA56" s="130"/>
      <c r="AMB56" s="130"/>
    </row>
    <row r="57" spans="1:1016" s="136" customFormat="1" ht="47.25" hidden="1" x14ac:dyDescent="0.2">
      <c r="A57" s="139" t="s">
        <v>69</v>
      </c>
      <c r="B57" s="88" t="s">
        <v>70</v>
      </c>
      <c r="C57" s="85">
        <v>0</v>
      </c>
      <c r="D57" s="242">
        <f t="shared" si="2"/>
        <v>0</v>
      </c>
      <c r="E57" s="295">
        <v>0</v>
      </c>
      <c r="F57" s="138" t="str">
        <f t="shared" si="1"/>
        <v>-</v>
      </c>
      <c r="G57" s="138" t="str">
        <f t="shared" si="0"/>
        <v>-</v>
      </c>
      <c r="ALX57" s="130"/>
      <c r="ALY57" s="130"/>
      <c r="ALZ57" s="130"/>
      <c r="AMA57" s="130"/>
      <c r="AMB57" s="130"/>
    </row>
    <row r="58" spans="1:1016" s="136" customFormat="1" x14ac:dyDescent="0.2">
      <c r="A58" s="141" t="s">
        <v>71</v>
      </c>
      <c r="B58" s="84"/>
      <c r="C58" s="87">
        <f>C59+C60+C61+C62+C63+C64+C65</f>
        <v>1839814.9770000002</v>
      </c>
      <c r="D58" s="257">
        <f t="shared" si="2"/>
        <v>1839814.9770000002</v>
      </c>
      <c r="E58" s="294">
        <f>E59+E60+E61+E62+E63+E64+E65</f>
        <v>1555186.21487</v>
      </c>
      <c r="F58" s="52">
        <f t="shared" si="1"/>
        <v>0.84529489884134146</v>
      </c>
      <c r="G58" s="135">
        <f t="shared" si="0"/>
        <v>0.84529489884134146</v>
      </c>
      <c r="ALX58" s="130"/>
      <c r="ALY58" s="130"/>
      <c r="ALZ58" s="130"/>
      <c r="AMA58" s="130"/>
      <c r="AMB58" s="130"/>
    </row>
    <row r="59" spans="1:1016" s="136" customFormat="1" ht="69" customHeight="1" x14ac:dyDescent="0.2">
      <c r="A59" s="139" t="s">
        <v>72</v>
      </c>
      <c r="B59" s="88" t="s">
        <v>73</v>
      </c>
      <c r="C59" s="88">
        <v>859107.8</v>
      </c>
      <c r="D59" s="255">
        <f t="shared" si="2"/>
        <v>859107.8</v>
      </c>
      <c r="E59" s="293">
        <v>807835.23910000001</v>
      </c>
      <c r="F59" s="138">
        <f t="shared" si="1"/>
        <v>0.94031882739279049</v>
      </c>
      <c r="G59" s="138">
        <f t="shared" si="0"/>
        <v>0.94031882739279049</v>
      </c>
      <c r="ALX59" s="130"/>
      <c r="ALY59" s="130"/>
      <c r="ALZ59" s="130"/>
      <c r="AMA59" s="130"/>
      <c r="AMB59" s="130"/>
    </row>
    <row r="60" spans="1:1016" s="136" customFormat="1" ht="36.75" customHeight="1" x14ac:dyDescent="0.2">
      <c r="A60" s="139" t="s">
        <v>74</v>
      </c>
      <c r="B60" s="88" t="s">
        <v>75</v>
      </c>
      <c r="C60" s="88">
        <v>1520</v>
      </c>
      <c r="D60" s="255">
        <f t="shared" si="2"/>
        <v>1520</v>
      </c>
      <c r="E60" s="293">
        <v>514.88792999999998</v>
      </c>
      <c r="F60" s="138">
        <f t="shared" si="1"/>
        <v>0.3387420592105263</v>
      </c>
      <c r="G60" s="138">
        <f t="shared" si="0"/>
        <v>0.3387420592105263</v>
      </c>
      <c r="ALX60" s="130"/>
      <c r="ALY60" s="130"/>
      <c r="ALZ60" s="130"/>
      <c r="AMA60" s="130"/>
      <c r="AMB60" s="130"/>
    </row>
    <row r="61" spans="1:1016" s="136" customFormat="1" ht="53.25" customHeight="1" x14ac:dyDescent="0.25">
      <c r="A61" s="142" t="s">
        <v>76</v>
      </c>
      <c r="B61" s="88" t="s">
        <v>77</v>
      </c>
      <c r="C61" s="88">
        <v>253279.79699999999</v>
      </c>
      <c r="D61" s="255">
        <f t="shared" si="2"/>
        <v>253279.79699999999</v>
      </c>
      <c r="E61" s="293">
        <v>206783.68523</v>
      </c>
      <c r="F61" s="138">
        <f t="shared" si="1"/>
        <v>0.81642392199959013</v>
      </c>
      <c r="G61" s="138">
        <f t="shared" si="0"/>
        <v>0.81642392199959013</v>
      </c>
      <c r="ALX61" s="130"/>
      <c r="ALY61" s="130"/>
      <c r="ALZ61" s="130"/>
      <c r="AMA61" s="130"/>
      <c r="AMB61" s="130"/>
    </row>
    <row r="62" spans="1:1016" s="136" customFormat="1" ht="39.75" customHeight="1" x14ac:dyDescent="0.2">
      <c r="A62" s="139" t="s">
        <v>78</v>
      </c>
      <c r="B62" s="88" t="s">
        <v>79</v>
      </c>
      <c r="C62" s="88">
        <v>727.2</v>
      </c>
      <c r="D62" s="255">
        <f t="shared" si="2"/>
        <v>727.2</v>
      </c>
      <c r="E62" s="293">
        <v>2140.3680600000002</v>
      </c>
      <c r="F62" s="138">
        <f t="shared" si="1"/>
        <v>2.9433004125412543</v>
      </c>
      <c r="G62" s="138">
        <f t="shared" si="0"/>
        <v>2.9433004125412543</v>
      </c>
      <c r="ALX62" s="130"/>
      <c r="ALY62" s="130"/>
      <c r="ALZ62" s="130"/>
      <c r="AMA62" s="130"/>
      <c r="AMB62" s="130"/>
    </row>
    <row r="63" spans="1:1016" s="136" customFormat="1" ht="28.5" customHeight="1" x14ac:dyDescent="0.2">
      <c r="A63" s="139" t="s">
        <v>80</v>
      </c>
      <c r="B63" s="88" t="s">
        <v>81</v>
      </c>
      <c r="C63" s="88">
        <v>131.1</v>
      </c>
      <c r="D63" s="255">
        <f t="shared" si="2"/>
        <v>131.1</v>
      </c>
      <c r="E63" s="293">
        <v>34.371000000000002</v>
      </c>
      <c r="F63" s="138">
        <f t="shared" si="1"/>
        <v>0.26217391304347831</v>
      </c>
      <c r="G63" s="138">
        <f t="shared" si="0"/>
        <v>0.26217391304347831</v>
      </c>
      <c r="ALX63" s="130"/>
      <c r="ALY63" s="130"/>
      <c r="ALZ63" s="130"/>
      <c r="AMA63" s="130"/>
      <c r="AMB63" s="130"/>
    </row>
    <row r="64" spans="1:1016" s="136" customFormat="1" ht="31.5" x14ac:dyDescent="0.2">
      <c r="A64" s="139" t="s">
        <v>82</v>
      </c>
      <c r="B64" s="88" t="s">
        <v>83</v>
      </c>
      <c r="C64" s="88">
        <v>709702.28</v>
      </c>
      <c r="D64" s="255">
        <f t="shared" si="2"/>
        <v>709702.28</v>
      </c>
      <c r="E64" s="293">
        <v>516169.05507999996</v>
      </c>
      <c r="F64" s="138">
        <f t="shared" si="1"/>
        <v>0.72730364495940458</v>
      </c>
      <c r="G64" s="138">
        <f t="shared" si="0"/>
        <v>0.72730364495940458</v>
      </c>
      <c r="ALX64" s="130"/>
      <c r="ALY64" s="130"/>
      <c r="ALZ64" s="130"/>
      <c r="AMA64" s="130"/>
      <c r="AMB64" s="130"/>
    </row>
    <row r="65" spans="1:1016" s="136" customFormat="1" x14ac:dyDescent="0.2">
      <c r="A65" s="139" t="s">
        <v>84</v>
      </c>
      <c r="B65" s="88" t="s">
        <v>85</v>
      </c>
      <c r="C65" s="88">
        <v>15346.8</v>
      </c>
      <c r="D65" s="255">
        <f t="shared" si="2"/>
        <v>15346.8</v>
      </c>
      <c r="E65" s="293">
        <v>21708.608469999999</v>
      </c>
      <c r="F65" s="138">
        <f t="shared" si="1"/>
        <v>1.4145364812208407</v>
      </c>
      <c r="G65" s="138">
        <f t="shared" si="0"/>
        <v>1.4145364812208407</v>
      </c>
      <c r="ALX65" s="130"/>
      <c r="ALY65" s="130"/>
      <c r="ALZ65" s="130"/>
      <c r="AMA65" s="130"/>
      <c r="AMB65" s="130"/>
    </row>
    <row r="66" spans="1:1016" s="136" customFormat="1" ht="31.5" x14ac:dyDescent="0.2">
      <c r="A66" s="141" t="s">
        <v>86</v>
      </c>
      <c r="B66" s="84" t="s">
        <v>87</v>
      </c>
      <c r="C66" s="84">
        <v>41243152.76506</v>
      </c>
      <c r="D66" s="258">
        <f>D67+D78+D79+D80+D81+D82</f>
        <v>41243152.76506</v>
      </c>
      <c r="E66" s="292">
        <f>E67+E78+E79+E80+E81+E82</f>
        <v>20735262.257139996</v>
      </c>
      <c r="F66" s="52">
        <f t="shared" si="1"/>
        <v>0.5027564787604285</v>
      </c>
      <c r="G66" s="135">
        <f t="shared" si="0"/>
        <v>0.5027564787604285</v>
      </c>
      <c r="ALX66" s="130"/>
      <c r="ALY66" s="130"/>
      <c r="ALZ66" s="130"/>
      <c r="AMA66" s="130"/>
      <c r="AMB66" s="130"/>
    </row>
    <row r="67" spans="1:1016" s="136" customFormat="1" ht="78.599999999999994" customHeight="1" x14ac:dyDescent="0.2">
      <c r="A67" s="143" t="s">
        <v>88</v>
      </c>
      <c r="B67" s="144" t="s">
        <v>89</v>
      </c>
      <c r="C67" s="89">
        <v>41146756.072980002</v>
      </c>
      <c r="D67" s="299">
        <v>41146756.072980002</v>
      </c>
      <c r="E67" s="291">
        <f>E68+E75+E76+E77</f>
        <v>20640632.92024</v>
      </c>
      <c r="F67" s="145">
        <f t="shared" si="1"/>
        <v>0.50163451241771562</v>
      </c>
      <c r="G67" s="145">
        <f t="shared" si="0"/>
        <v>0.50163451241771562</v>
      </c>
      <c r="ALX67" s="130"/>
      <c r="ALY67" s="130"/>
      <c r="ALZ67" s="130"/>
      <c r="AMA67" s="130"/>
      <c r="AMB67" s="130"/>
    </row>
    <row r="68" spans="1:1016" s="136" customFormat="1" ht="47.25" customHeight="1" outlineLevel="1" x14ac:dyDescent="0.25">
      <c r="A68" s="142" t="s">
        <v>90</v>
      </c>
      <c r="B68" s="88" t="s">
        <v>91</v>
      </c>
      <c r="C68" s="90">
        <v>21561715.199999999</v>
      </c>
      <c r="D68" s="300">
        <v>21561715.199999999</v>
      </c>
      <c r="E68" s="290">
        <f>E69+E71+E73</f>
        <v>10918032.4</v>
      </c>
      <c r="F68" s="53">
        <f t="shared" si="1"/>
        <v>0.50636196140833922</v>
      </c>
      <c r="G68" s="138">
        <f t="shared" si="0"/>
        <v>0.50636196140833922</v>
      </c>
      <c r="ALX68" s="130"/>
      <c r="ALY68" s="130"/>
      <c r="ALZ68" s="130"/>
      <c r="AMA68" s="130"/>
      <c r="AMB68" s="130"/>
    </row>
    <row r="69" spans="1:1016" s="136" customFormat="1" ht="31.5" outlineLevel="1" x14ac:dyDescent="0.25">
      <c r="A69" s="146" t="s">
        <v>92</v>
      </c>
      <c r="B69" s="92" t="s">
        <v>93</v>
      </c>
      <c r="C69" s="91">
        <v>20213598.199999999</v>
      </c>
      <c r="D69" s="301">
        <v>20213598.199999999</v>
      </c>
      <c r="E69" s="289">
        <v>10106799</v>
      </c>
      <c r="F69" s="147">
        <f t="shared" si="1"/>
        <v>0.49999999505283527</v>
      </c>
      <c r="G69" s="147">
        <f t="shared" si="0"/>
        <v>0.49999999505283527</v>
      </c>
      <c r="ALX69" s="130"/>
      <c r="ALY69" s="130"/>
      <c r="ALZ69" s="130"/>
      <c r="AMA69" s="130"/>
      <c r="AMB69" s="130"/>
    </row>
    <row r="70" spans="1:1016" s="136" customFormat="1" ht="77.25" hidden="1" customHeight="1" outlineLevel="1" x14ac:dyDescent="0.25">
      <c r="A70" s="148" t="s">
        <v>94</v>
      </c>
      <c r="B70" s="92" t="s">
        <v>95</v>
      </c>
      <c r="C70" s="91">
        <v>0</v>
      </c>
      <c r="D70" s="301">
        <v>0</v>
      </c>
      <c r="E70" s="289">
        <v>0</v>
      </c>
      <c r="F70" s="147" t="str">
        <f t="shared" si="1"/>
        <v>-</v>
      </c>
      <c r="G70" s="147" t="str">
        <f t="shared" si="0"/>
        <v>-</v>
      </c>
      <c r="ALX70" s="130"/>
      <c r="ALY70" s="130"/>
      <c r="ALZ70" s="130"/>
      <c r="AMA70" s="130"/>
      <c r="AMB70" s="130"/>
    </row>
    <row r="71" spans="1:1016" s="136" customFormat="1" ht="82.5" customHeight="1" outlineLevel="1" x14ac:dyDescent="0.2">
      <c r="A71" s="140" t="s">
        <v>96</v>
      </c>
      <c r="B71" s="92" t="s">
        <v>97</v>
      </c>
      <c r="C71" s="91">
        <v>1348117</v>
      </c>
      <c r="D71" s="301">
        <v>1348117</v>
      </c>
      <c r="E71" s="289">
        <v>674058.6</v>
      </c>
      <c r="F71" s="147">
        <f t="shared" si="1"/>
        <v>0.500000074177538</v>
      </c>
      <c r="G71" s="147">
        <f t="shared" si="0"/>
        <v>0.500000074177538</v>
      </c>
      <c r="ALX71" s="130"/>
      <c r="ALY71" s="130"/>
      <c r="ALZ71" s="130"/>
      <c r="AMA71" s="130"/>
      <c r="AMB71" s="130"/>
    </row>
    <row r="72" spans="1:1016" s="136" customFormat="1" ht="82.5" hidden="1" customHeight="1" outlineLevel="1" x14ac:dyDescent="0.2">
      <c r="A72" s="140" t="s">
        <v>422</v>
      </c>
      <c r="B72" s="92" t="s">
        <v>423</v>
      </c>
      <c r="C72" s="91">
        <v>0</v>
      </c>
      <c r="D72" s="301">
        <v>0</v>
      </c>
      <c r="E72" s="289">
        <v>0</v>
      </c>
      <c r="F72" s="147" t="str">
        <f t="shared" si="1"/>
        <v>-</v>
      </c>
      <c r="G72" s="147" t="str">
        <f t="shared" si="0"/>
        <v>-</v>
      </c>
      <c r="ALX72" s="130"/>
      <c r="ALY72" s="130"/>
      <c r="ALZ72" s="130"/>
      <c r="AMA72" s="130"/>
      <c r="AMB72" s="130"/>
    </row>
    <row r="73" spans="1:1016" s="136" customFormat="1" ht="78" customHeight="1" outlineLevel="1" x14ac:dyDescent="0.2">
      <c r="A73" s="149" t="s">
        <v>404</v>
      </c>
      <c r="B73" s="92" t="s">
        <v>405</v>
      </c>
      <c r="C73" s="92">
        <v>0</v>
      </c>
      <c r="D73" s="302">
        <v>0</v>
      </c>
      <c r="E73" s="288">
        <v>137174.79999999999</v>
      </c>
      <c r="F73" s="147" t="str">
        <f t="shared" si="1"/>
        <v>-</v>
      </c>
      <c r="G73" s="147" t="str">
        <f t="shared" si="0"/>
        <v>-</v>
      </c>
      <c r="ALX73" s="130"/>
      <c r="ALY73" s="130"/>
      <c r="ALZ73" s="130"/>
      <c r="AMA73" s="130"/>
      <c r="AMB73" s="130"/>
    </row>
    <row r="74" spans="1:1016" s="136" customFormat="1" ht="78" hidden="1" customHeight="1" outlineLevel="1" x14ac:dyDescent="0.2">
      <c r="A74" s="140" t="s">
        <v>406</v>
      </c>
      <c r="B74" s="92" t="s">
        <v>407</v>
      </c>
      <c r="C74" s="92">
        <v>0</v>
      </c>
      <c r="D74" s="302">
        <v>0</v>
      </c>
      <c r="E74" s="287">
        <v>0</v>
      </c>
      <c r="F74" s="147" t="str">
        <f t="shared" si="1"/>
        <v>-</v>
      </c>
      <c r="G74" s="147" t="str">
        <f t="shared" si="0"/>
        <v>-</v>
      </c>
      <c r="ALX74" s="130"/>
      <c r="ALY74" s="130"/>
      <c r="ALZ74" s="130"/>
      <c r="AMA74" s="130"/>
      <c r="AMB74" s="130"/>
    </row>
    <row r="75" spans="1:1016" s="136" customFormat="1" ht="51.75" customHeight="1" outlineLevel="1" x14ac:dyDescent="0.25">
      <c r="A75" s="142" t="s">
        <v>98</v>
      </c>
      <c r="B75" s="88" t="s">
        <v>99</v>
      </c>
      <c r="C75" s="90">
        <v>17928137.47298</v>
      </c>
      <c r="D75" s="300">
        <v>17928137.47298</v>
      </c>
      <c r="E75" s="293">
        <v>8622677.9884500001</v>
      </c>
      <c r="F75" s="138">
        <f t="shared" si="1"/>
        <v>0.48095782405983223</v>
      </c>
      <c r="G75" s="138">
        <f t="shared" si="0"/>
        <v>0.48095782405983223</v>
      </c>
      <c r="I75" s="150"/>
      <c r="ALX75" s="130"/>
      <c r="ALY75" s="130"/>
      <c r="ALZ75" s="130"/>
      <c r="AMA75" s="130"/>
      <c r="AMB75" s="130"/>
    </row>
    <row r="76" spans="1:1016" s="136" customFormat="1" ht="43.5" customHeight="1" outlineLevel="1" x14ac:dyDescent="0.25">
      <c r="A76" s="142" t="s">
        <v>100</v>
      </c>
      <c r="B76" s="88" t="s">
        <v>101</v>
      </c>
      <c r="C76" s="85">
        <v>1133707.1000000001</v>
      </c>
      <c r="D76" s="297">
        <v>1133707.1000000001</v>
      </c>
      <c r="E76" s="293">
        <v>682503.83608000004</v>
      </c>
      <c r="F76" s="138">
        <f t="shared" si="1"/>
        <v>0.60201072753271101</v>
      </c>
      <c r="G76" s="138">
        <f t="shared" si="0"/>
        <v>0.60201072753271101</v>
      </c>
      <c r="ALX76" s="130"/>
      <c r="ALY76" s="130"/>
      <c r="ALZ76" s="130"/>
      <c r="AMA76" s="130"/>
      <c r="AMB76" s="130"/>
    </row>
    <row r="77" spans="1:1016" s="136" customFormat="1" ht="36" customHeight="1" outlineLevel="1" x14ac:dyDescent="0.2">
      <c r="A77" s="137" t="s">
        <v>102</v>
      </c>
      <c r="B77" s="88" t="s">
        <v>103</v>
      </c>
      <c r="C77" s="85">
        <v>523196.3</v>
      </c>
      <c r="D77" s="297">
        <v>523196.3</v>
      </c>
      <c r="E77" s="293">
        <v>417418.69571</v>
      </c>
      <c r="F77" s="138">
        <f t="shared" si="1"/>
        <v>0.79782425011415414</v>
      </c>
      <c r="G77" s="138">
        <f t="shared" si="0"/>
        <v>0.79782425011415414</v>
      </c>
      <c r="ALX77" s="130"/>
      <c r="ALY77" s="130"/>
      <c r="ALZ77" s="130"/>
      <c r="AMA77" s="130"/>
      <c r="AMB77" s="130"/>
    </row>
    <row r="78" spans="1:1016" s="136" customFormat="1" ht="52.5" customHeight="1" outlineLevel="1" x14ac:dyDescent="0.25">
      <c r="A78" s="151" t="s">
        <v>104</v>
      </c>
      <c r="B78" s="88" t="s">
        <v>105</v>
      </c>
      <c r="C78" s="85">
        <v>96396.692079999993</v>
      </c>
      <c r="D78" s="297">
        <v>96396.692079999993</v>
      </c>
      <c r="E78" s="293">
        <v>85960.714420000004</v>
      </c>
      <c r="F78" s="53">
        <f t="shared" si="1"/>
        <v>0.89173925541615962</v>
      </c>
      <c r="G78" s="138">
        <f t="shared" si="0"/>
        <v>0.89173925541615962</v>
      </c>
      <c r="ALX78" s="130"/>
      <c r="ALY78" s="130"/>
      <c r="ALZ78" s="130"/>
      <c r="AMA78" s="130"/>
      <c r="AMB78" s="130"/>
    </row>
    <row r="79" spans="1:1016" s="136" customFormat="1" ht="93.75" customHeight="1" outlineLevel="1" x14ac:dyDescent="0.25">
      <c r="A79" s="151" t="s">
        <v>106</v>
      </c>
      <c r="B79" s="88" t="s">
        <v>107</v>
      </c>
      <c r="C79" s="88">
        <v>0</v>
      </c>
      <c r="D79" s="298">
        <v>0</v>
      </c>
      <c r="E79" s="293">
        <v>270</v>
      </c>
      <c r="F79" s="53" t="str">
        <f t="shared" ref="F79:F83" si="3">IFERROR(E79/C79,"-")</f>
        <v>-</v>
      </c>
      <c r="G79" s="138" t="str">
        <f t="shared" ref="G79:G83" si="4">IFERROR(E79/D79,"-")</f>
        <v>-</v>
      </c>
      <c r="ALX79" s="130"/>
      <c r="ALY79" s="130"/>
      <c r="ALZ79" s="130"/>
      <c r="AMA79" s="130"/>
      <c r="AMB79" s="130"/>
    </row>
    <row r="80" spans="1:1016" s="136" customFormat="1" ht="50.25" customHeight="1" outlineLevel="1" x14ac:dyDescent="0.2">
      <c r="A80" s="137" t="s">
        <v>108</v>
      </c>
      <c r="B80" s="88" t="s">
        <v>109</v>
      </c>
      <c r="C80" s="88">
        <v>0</v>
      </c>
      <c r="D80" s="298">
        <v>0</v>
      </c>
      <c r="E80" s="293">
        <v>5280.7941500000006</v>
      </c>
      <c r="F80" s="53" t="str">
        <f t="shared" si="3"/>
        <v>-</v>
      </c>
      <c r="G80" s="138" t="str">
        <f t="shared" si="4"/>
        <v>-</v>
      </c>
      <c r="ALX80" s="130"/>
      <c r="ALY80" s="130"/>
      <c r="ALZ80" s="130"/>
      <c r="AMA80" s="130"/>
      <c r="AMB80" s="130"/>
    </row>
    <row r="81" spans="1:1016" s="136" customFormat="1" ht="127.5" customHeight="1" outlineLevel="1" x14ac:dyDescent="0.25">
      <c r="A81" s="152" t="s">
        <v>110</v>
      </c>
      <c r="B81" s="88" t="s">
        <v>111</v>
      </c>
      <c r="C81" s="88">
        <v>0</v>
      </c>
      <c r="D81" s="298">
        <v>0</v>
      </c>
      <c r="E81" s="293">
        <v>31955.216929999999</v>
      </c>
      <c r="F81" s="138" t="str">
        <f t="shared" si="3"/>
        <v>-</v>
      </c>
      <c r="G81" s="138" t="str">
        <f t="shared" si="4"/>
        <v>-</v>
      </c>
      <c r="ALX81" s="130"/>
      <c r="ALY81" s="130"/>
      <c r="ALZ81" s="130"/>
      <c r="AMA81" s="130"/>
      <c r="AMB81" s="130"/>
    </row>
    <row r="82" spans="1:1016" s="136" customFormat="1" ht="78.75" outlineLevel="1" x14ac:dyDescent="0.2">
      <c r="A82" s="139" t="s">
        <v>112</v>
      </c>
      <c r="B82" s="88" t="s">
        <v>113</v>
      </c>
      <c r="C82" s="88">
        <v>0</v>
      </c>
      <c r="D82" s="298">
        <v>0</v>
      </c>
      <c r="E82" s="286">
        <v>-28837.388600000002</v>
      </c>
      <c r="F82" s="138" t="str">
        <f t="shared" si="3"/>
        <v>-</v>
      </c>
      <c r="G82" s="138" t="str">
        <f t="shared" si="4"/>
        <v>-</v>
      </c>
      <c r="ALX82" s="130"/>
      <c r="ALY82" s="130"/>
      <c r="ALZ82" s="130"/>
      <c r="AMA82" s="130"/>
      <c r="AMB82" s="130"/>
    </row>
    <row r="83" spans="1:1016" s="136" customFormat="1" ht="24.75" customHeight="1" x14ac:dyDescent="0.2">
      <c r="A83" s="153" t="s">
        <v>114</v>
      </c>
      <c r="B83" s="154"/>
      <c r="C83" s="93">
        <v>59226127.5</v>
      </c>
      <c r="D83" s="93">
        <f t="shared" ref="D83:E83" si="5">D66+D9</f>
        <v>59226127.395460002</v>
      </c>
      <c r="E83" s="285">
        <f t="shared" si="5"/>
        <v>30190482.732159995</v>
      </c>
      <c r="F83" s="55">
        <f t="shared" si="3"/>
        <v>0.50974939619612969</v>
      </c>
      <c r="G83" s="55">
        <f t="shared" si="4"/>
        <v>0.50974939709588807</v>
      </c>
      <c r="ALX83" s="130"/>
      <c r="ALY83" s="130"/>
      <c r="ALZ83" s="130"/>
      <c r="AMA83" s="130"/>
      <c r="AMB83" s="130"/>
    </row>
    <row r="84" spans="1:1016" x14ac:dyDescent="0.25">
      <c r="A84" s="155"/>
      <c r="B84" s="56"/>
      <c r="C84" s="57"/>
      <c r="D84" s="243"/>
      <c r="E84" s="244"/>
      <c r="F84" s="156"/>
    </row>
    <row r="85" spans="1:1016" ht="55.5" customHeight="1" x14ac:dyDescent="0.25">
      <c r="A85" s="51" t="s">
        <v>4</v>
      </c>
      <c r="B85" s="308" t="s">
        <v>5</v>
      </c>
      <c r="C85" s="309" t="s">
        <v>1004</v>
      </c>
      <c r="D85" s="309"/>
      <c r="E85" s="310" t="s">
        <v>1015</v>
      </c>
      <c r="F85" s="312" t="s">
        <v>999</v>
      </c>
      <c r="G85" s="312" t="s">
        <v>1000</v>
      </c>
    </row>
    <row r="86" spans="1:1016" ht="120.75" customHeight="1" x14ac:dyDescent="0.25">
      <c r="A86" s="83"/>
      <c r="B86" s="308"/>
      <c r="C86" s="226" t="s">
        <v>1005</v>
      </c>
      <c r="D86" s="226" t="s">
        <v>429</v>
      </c>
      <c r="E86" s="311"/>
      <c r="F86" s="313"/>
      <c r="G86" s="313"/>
    </row>
    <row r="87" spans="1:1016" ht="37.9" customHeight="1" x14ac:dyDescent="0.25">
      <c r="A87" s="94" t="s">
        <v>115</v>
      </c>
      <c r="B87" s="58"/>
      <c r="C87" s="59"/>
      <c r="D87" s="245"/>
      <c r="E87" s="246"/>
      <c r="F87" s="127"/>
      <c r="G87" s="60"/>
    </row>
    <row r="88" spans="1:1016" s="159" customFormat="1" ht="33" customHeight="1" x14ac:dyDescent="0.25">
      <c r="A88" s="157" t="s">
        <v>116</v>
      </c>
      <c r="B88" s="158" t="s">
        <v>117</v>
      </c>
      <c r="C88" s="61">
        <v>5665019.2999999998</v>
      </c>
      <c r="D88" s="61">
        <v>4444924.5266999993</v>
      </c>
      <c r="E88" s="61">
        <v>1129920.88634</v>
      </c>
      <c r="F88" s="62">
        <f>E88/C88</f>
        <v>0.1994557876157633</v>
      </c>
      <c r="G88" s="128">
        <f>E88/D88</f>
        <v>0.25420474060981996</v>
      </c>
      <c r="ALX88" s="130"/>
      <c r="ALY88" s="130"/>
      <c r="ALZ88" s="130"/>
      <c r="AMA88" s="130"/>
      <c r="AMB88" s="130"/>
    </row>
    <row r="89" spans="1:1016" ht="63" x14ac:dyDescent="0.25">
      <c r="A89" s="160" t="s">
        <v>118</v>
      </c>
      <c r="B89" s="161" t="s">
        <v>119</v>
      </c>
      <c r="C89" s="63">
        <v>190832.4</v>
      </c>
      <c r="D89" s="63">
        <v>190832.40630999999</v>
      </c>
      <c r="E89" s="63">
        <v>87144.090580000004</v>
      </c>
      <c r="F89" s="64">
        <f>E89/C89</f>
        <v>0.45665248972396727</v>
      </c>
      <c r="G89" s="129">
        <f>E89/D89</f>
        <v>0.45665247462445002</v>
      </c>
    </row>
    <row r="90" spans="1:1016" ht="98.25" customHeight="1" x14ac:dyDescent="0.25">
      <c r="A90" s="160" t="s">
        <v>120</v>
      </c>
      <c r="B90" s="161" t="s">
        <v>121</v>
      </c>
      <c r="C90" s="63">
        <v>145558.70000000001</v>
      </c>
      <c r="D90" s="63">
        <v>144958.68299999999</v>
      </c>
      <c r="E90" s="63">
        <v>62165.092819999998</v>
      </c>
      <c r="F90" s="64">
        <f t="shared" ref="F90:F153" si="6">E90/C90</f>
        <v>0.42707919773946862</v>
      </c>
      <c r="G90" s="129">
        <f t="shared" ref="G90:G153" si="7">E90/D90</f>
        <v>0.42884697579654474</v>
      </c>
    </row>
    <row r="91" spans="1:1016" ht="118.5" customHeight="1" x14ac:dyDescent="0.25">
      <c r="A91" s="160" t="s">
        <v>122</v>
      </c>
      <c r="B91" s="161" t="s">
        <v>123</v>
      </c>
      <c r="C91" s="63">
        <v>49786.3</v>
      </c>
      <c r="D91" s="63">
        <v>49786.33051</v>
      </c>
      <c r="E91" s="63">
        <v>21360.891909999998</v>
      </c>
      <c r="F91" s="64">
        <f t="shared" si="6"/>
        <v>0.42905160475873877</v>
      </c>
      <c r="G91" s="129">
        <f t="shared" si="7"/>
        <v>0.42905134182784338</v>
      </c>
    </row>
    <row r="92" spans="1:1016" x14ac:dyDescent="0.25">
      <c r="A92" s="160" t="s">
        <v>124</v>
      </c>
      <c r="B92" s="161" t="s">
        <v>125</v>
      </c>
      <c r="C92" s="63">
        <v>269282.90000000002</v>
      </c>
      <c r="D92" s="63">
        <v>271763.66899999999</v>
      </c>
      <c r="E92" s="63">
        <v>138104.48077000002</v>
      </c>
      <c r="F92" s="64">
        <f t="shared" si="6"/>
        <v>0.51286019561583751</v>
      </c>
      <c r="G92" s="129">
        <f t="shared" si="7"/>
        <v>0.50817859973034152</v>
      </c>
    </row>
    <row r="93" spans="1:1016" ht="60.75" customHeight="1" x14ac:dyDescent="0.25">
      <c r="A93" s="160" t="s">
        <v>126</v>
      </c>
      <c r="B93" s="161" t="s">
        <v>127</v>
      </c>
      <c r="C93" s="63">
        <v>151343.4</v>
      </c>
      <c r="D93" s="63">
        <v>151727.58212000001</v>
      </c>
      <c r="E93" s="63">
        <v>66083.731549999997</v>
      </c>
      <c r="F93" s="64">
        <f t="shared" si="6"/>
        <v>0.43664759447719559</v>
      </c>
      <c r="G93" s="129">
        <f t="shared" si="7"/>
        <v>0.43554198008464245</v>
      </c>
    </row>
    <row r="94" spans="1:1016" ht="31.5" x14ac:dyDescent="0.25">
      <c r="A94" s="160" t="s">
        <v>128</v>
      </c>
      <c r="B94" s="161" t="s">
        <v>129</v>
      </c>
      <c r="C94" s="63">
        <v>170111.4</v>
      </c>
      <c r="D94" s="63">
        <v>170111.39</v>
      </c>
      <c r="E94" s="63">
        <v>143640.30987999999</v>
      </c>
      <c r="F94" s="64">
        <f t="shared" si="6"/>
        <v>0.84438967570662515</v>
      </c>
      <c r="G94" s="129">
        <f t="shared" si="7"/>
        <v>0.84438972534408174</v>
      </c>
    </row>
    <row r="95" spans="1:1016" ht="31.5" x14ac:dyDescent="0.25">
      <c r="A95" s="160" t="s">
        <v>424</v>
      </c>
      <c r="B95" s="162" t="s">
        <v>425</v>
      </c>
      <c r="C95" s="63">
        <v>3748.8</v>
      </c>
      <c r="D95" s="63">
        <v>4448.8</v>
      </c>
      <c r="E95" s="63">
        <v>450</v>
      </c>
      <c r="F95" s="64">
        <f t="shared" si="6"/>
        <v>0.12003841229193342</v>
      </c>
      <c r="G95" s="129">
        <f t="shared" si="7"/>
        <v>0.10115087214529761</v>
      </c>
    </row>
    <row r="96" spans="1:1016" ht="22.5" customHeight="1" x14ac:dyDescent="0.25">
      <c r="A96" s="142" t="s">
        <v>130</v>
      </c>
      <c r="B96" s="161" t="s">
        <v>131</v>
      </c>
      <c r="C96" s="63">
        <v>3000</v>
      </c>
      <c r="D96" s="63">
        <v>3000</v>
      </c>
      <c r="E96" s="63">
        <v>2249.9</v>
      </c>
      <c r="F96" s="64">
        <f t="shared" si="6"/>
        <v>0.74996666666666667</v>
      </c>
      <c r="G96" s="129">
        <f t="shared" si="7"/>
        <v>0.74996666666666667</v>
      </c>
    </row>
    <row r="97" spans="1:1016" ht="22.5" customHeight="1" x14ac:dyDescent="0.25">
      <c r="A97" s="160" t="s">
        <v>132</v>
      </c>
      <c r="B97" s="161" t="s">
        <v>133</v>
      </c>
      <c r="C97" s="63">
        <v>160000</v>
      </c>
      <c r="D97" s="63">
        <v>14638.727999999999</v>
      </c>
      <c r="E97" s="63">
        <v>0</v>
      </c>
      <c r="F97" s="64">
        <f t="shared" si="6"/>
        <v>0</v>
      </c>
      <c r="G97" s="129">
        <f t="shared" si="7"/>
        <v>0</v>
      </c>
    </row>
    <row r="98" spans="1:1016" ht="45" customHeight="1" x14ac:dyDescent="0.25">
      <c r="A98" s="142" t="s">
        <v>134</v>
      </c>
      <c r="B98" s="162" t="s">
        <v>135</v>
      </c>
      <c r="C98" s="63">
        <v>2900</v>
      </c>
      <c r="D98" s="63">
        <v>2900</v>
      </c>
      <c r="E98" s="63">
        <v>1200</v>
      </c>
      <c r="F98" s="64">
        <f t="shared" si="6"/>
        <v>0.41379310344827586</v>
      </c>
      <c r="G98" s="129">
        <f t="shared" si="7"/>
        <v>0.41379310344827586</v>
      </c>
    </row>
    <row r="99" spans="1:1016" ht="35.25" customHeight="1" x14ac:dyDescent="0.25">
      <c r="A99" s="160" t="s">
        <v>136</v>
      </c>
      <c r="B99" s="161" t="s">
        <v>137</v>
      </c>
      <c r="C99" s="63">
        <v>4518455.4000000004</v>
      </c>
      <c r="D99" s="63">
        <v>3440756.9377600001</v>
      </c>
      <c r="E99" s="63">
        <v>607522.38883000007</v>
      </c>
      <c r="F99" s="64">
        <f t="shared" si="6"/>
        <v>0.13445355437833911</v>
      </c>
      <c r="G99" s="129">
        <f t="shared" si="7"/>
        <v>0.17656649389058821</v>
      </c>
    </row>
    <row r="100" spans="1:1016" s="159" customFormat="1" x14ac:dyDescent="0.25">
      <c r="A100" s="157" t="s">
        <v>138</v>
      </c>
      <c r="B100" s="158" t="s">
        <v>139</v>
      </c>
      <c r="C100" s="65">
        <v>31038.2</v>
      </c>
      <c r="D100" s="65">
        <v>183745.201</v>
      </c>
      <c r="E100" s="65">
        <v>161557.46296</v>
      </c>
      <c r="F100" s="225">
        <f t="shared" si="6"/>
        <v>5.2051170158063291</v>
      </c>
      <c r="G100" s="225">
        <f t="shared" si="7"/>
        <v>0.87924725152413641</v>
      </c>
      <c r="ALX100" s="130"/>
      <c r="ALY100" s="130"/>
      <c r="ALZ100" s="130"/>
      <c r="AMA100" s="130"/>
      <c r="AMB100" s="130"/>
    </row>
    <row r="101" spans="1:1016" ht="39" customHeight="1" x14ac:dyDescent="0.25">
      <c r="A101" s="160" t="s">
        <v>140</v>
      </c>
      <c r="B101" s="161" t="s">
        <v>141</v>
      </c>
      <c r="C101" s="63">
        <v>31038.2</v>
      </c>
      <c r="D101" s="63">
        <v>183745.201</v>
      </c>
      <c r="E101" s="63">
        <v>161557.46296</v>
      </c>
      <c r="F101" s="64">
        <f t="shared" si="6"/>
        <v>5.2051170158063291</v>
      </c>
      <c r="G101" s="129">
        <f t="shared" si="7"/>
        <v>0.87924725152413641</v>
      </c>
    </row>
    <row r="102" spans="1:1016" s="159" customFormat="1" ht="54.75" customHeight="1" x14ac:dyDescent="0.25">
      <c r="A102" s="157" t="s">
        <v>142</v>
      </c>
      <c r="B102" s="158" t="s">
        <v>143</v>
      </c>
      <c r="C102" s="65">
        <v>441714</v>
      </c>
      <c r="D102" s="65">
        <v>464715.64861000003</v>
      </c>
      <c r="E102" s="65">
        <v>211073.13472999999</v>
      </c>
      <c r="F102" s="225">
        <f t="shared" si="6"/>
        <v>0.47785022600596766</v>
      </c>
      <c r="G102" s="225">
        <f t="shared" si="7"/>
        <v>0.45419846601106684</v>
      </c>
      <c r="ALX102" s="130"/>
      <c r="ALY102" s="130"/>
      <c r="ALZ102" s="130"/>
      <c r="AMA102" s="130"/>
      <c r="AMB102" s="130"/>
    </row>
    <row r="103" spans="1:1016" ht="63" x14ac:dyDescent="0.25">
      <c r="A103" s="160" t="s">
        <v>144</v>
      </c>
      <c r="B103" s="161" t="s">
        <v>145</v>
      </c>
      <c r="C103" s="63">
        <v>0</v>
      </c>
      <c r="D103" s="63">
        <v>0</v>
      </c>
      <c r="E103" s="63">
        <v>0</v>
      </c>
      <c r="F103" s="64" t="e">
        <f t="shared" si="6"/>
        <v>#DIV/0!</v>
      </c>
      <c r="G103" s="129" t="e">
        <f t="shared" si="7"/>
        <v>#DIV/0!</v>
      </c>
    </row>
    <row r="104" spans="1:1016" ht="31.5" x14ac:dyDescent="0.25">
      <c r="A104" s="160" t="s">
        <v>146</v>
      </c>
      <c r="B104" s="161" t="s">
        <v>147</v>
      </c>
      <c r="C104" s="63">
        <v>440990</v>
      </c>
      <c r="D104" s="63">
        <v>463991.64861000003</v>
      </c>
      <c r="E104" s="63">
        <v>211073.13472999999</v>
      </c>
      <c r="F104" s="64">
        <f t="shared" si="6"/>
        <v>0.47863474167214676</v>
      </c>
      <c r="G104" s="129">
        <f t="shared" si="7"/>
        <v>0.45490718499421479</v>
      </c>
    </row>
    <row r="105" spans="1:1016" x14ac:dyDescent="0.25">
      <c r="A105" s="160" t="s">
        <v>148</v>
      </c>
      <c r="B105" s="162" t="s">
        <v>149</v>
      </c>
      <c r="C105" s="63">
        <v>724</v>
      </c>
      <c r="D105" s="63">
        <v>724</v>
      </c>
      <c r="E105" s="63">
        <v>0</v>
      </c>
      <c r="F105" s="64">
        <f t="shared" si="6"/>
        <v>0</v>
      </c>
      <c r="G105" s="129">
        <f t="shared" si="7"/>
        <v>0</v>
      </c>
    </row>
    <row r="106" spans="1:1016" ht="63" x14ac:dyDescent="0.25">
      <c r="A106" s="160" t="s">
        <v>150</v>
      </c>
      <c r="B106" s="161" t="s">
        <v>151</v>
      </c>
      <c r="C106" s="63">
        <v>0</v>
      </c>
      <c r="D106" s="63">
        <v>0</v>
      </c>
      <c r="E106" s="63">
        <v>0</v>
      </c>
      <c r="F106" s="64" t="e">
        <f t="shared" si="6"/>
        <v>#DIV/0!</v>
      </c>
      <c r="G106" s="129" t="e">
        <f t="shared" si="7"/>
        <v>#DIV/0!</v>
      </c>
    </row>
    <row r="107" spans="1:1016" s="159" customFormat="1" x14ac:dyDescent="0.25">
      <c r="A107" s="157" t="s">
        <v>152</v>
      </c>
      <c r="B107" s="158" t="s">
        <v>153</v>
      </c>
      <c r="C107" s="61">
        <v>9727559.4000000004</v>
      </c>
      <c r="D107" s="61">
        <v>10909153.408370001</v>
      </c>
      <c r="E107" s="61">
        <v>5483383.0091499994</v>
      </c>
      <c r="F107" s="225">
        <f t="shared" si="6"/>
        <v>0.56369565927811238</v>
      </c>
      <c r="G107" s="225">
        <f t="shared" si="7"/>
        <v>0.50264056282707481</v>
      </c>
      <c r="ALX107" s="130"/>
      <c r="ALY107" s="130"/>
      <c r="ALZ107" s="130"/>
      <c r="AMA107" s="130"/>
      <c r="AMB107" s="130"/>
    </row>
    <row r="108" spans="1:1016" x14ac:dyDescent="0.25">
      <c r="A108" s="160" t="s">
        <v>154</v>
      </c>
      <c r="B108" s="161" t="s">
        <v>155</v>
      </c>
      <c r="C108" s="63">
        <v>324356.8</v>
      </c>
      <c r="D108" s="63">
        <v>324356.81</v>
      </c>
      <c r="E108" s="63">
        <v>125074.29058</v>
      </c>
      <c r="F108" s="64">
        <f t="shared" si="6"/>
        <v>0.38560711716233481</v>
      </c>
      <c r="G108" s="129">
        <f t="shared" si="7"/>
        <v>0.38560710527397285</v>
      </c>
    </row>
    <row r="109" spans="1:1016" ht="19.5" customHeight="1" x14ac:dyDescent="0.25">
      <c r="A109" s="160" t="s">
        <v>156</v>
      </c>
      <c r="B109" s="161" t="s">
        <v>157</v>
      </c>
      <c r="C109" s="63">
        <v>2507</v>
      </c>
      <c r="D109" s="63">
        <v>3322.15789</v>
      </c>
      <c r="E109" s="63">
        <v>751.98749999999995</v>
      </c>
      <c r="F109" s="64">
        <f t="shared" si="6"/>
        <v>0.29995512564818505</v>
      </c>
      <c r="G109" s="129">
        <f t="shared" si="7"/>
        <v>0.22635513569765944</v>
      </c>
    </row>
    <row r="110" spans="1:1016" ht="31.5" x14ac:dyDescent="0.25">
      <c r="A110" s="160" t="s">
        <v>158</v>
      </c>
      <c r="B110" s="161" t="s">
        <v>159</v>
      </c>
      <c r="C110" s="63">
        <v>0</v>
      </c>
      <c r="D110" s="63">
        <v>0</v>
      </c>
      <c r="E110" s="63">
        <v>0</v>
      </c>
      <c r="F110" s="64" t="e">
        <f t="shared" si="6"/>
        <v>#DIV/0!</v>
      </c>
      <c r="G110" s="129" t="e">
        <f t="shared" si="7"/>
        <v>#DIV/0!</v>
      </c>
    </row>
    <row r="111" spans="1:1016" ht="31.5" x14ac:dyDescent="0.25">
      <c r="A111" s="160" t="s">
        <v>160</v>
      </c>
      <c r="B111" s="161" t="s">
        <v>161</v>
      </c>
      <c r="C111" s="63">
        <v>2908487.8</v>
      </c>
      <c r="D111" s="63">
        <v>2908487.8107800004</v>
      </c>
      <c r="E111" s="63">
        <v>2009885.4021400001</v>
      </c>
      <c r="F111" s="64">
        <f t="shared" si="6"/>
        <v>0.69104137281923628</v>
      </c>
      <c r="G111" s="129">
        <f t="shared" si="7"/>
        <v>0.69104137025796497</v>
      </c>
    </row>
    <row r="112" spans="1:1016" x14ac:dyDescent="0.25">
      <c r="A112" s="160" t="s">
        <v>162</v>
      </c>
      <c r="B112" s="161" t="s">
        <v>163</v>
      </c>
      <c r="C112" s="63">
        <v>352223.4</v>
      </c>
      <c r="D112" s="63">
        <v>371065.95532999997</v>
      </c>
      <c r="E112" s="63">
        <v>227830.41375000001</v>
      </c>
      <c r="F112" s="64">
        <f t="shared" si="6"/>
        <v>0.64683497391144373</v>
      </c>
      <c r="G112" s="129">
        <f t="shared" si="7"/>
        <v>0.61398899704335219</v>
      </c>
    </row>
    <row r="113" spans="1:1016" x14ac:dyDescent="0.25">
      <c r="A113" s="160" t="s">
        <v>164</v>
      </c>
      <c r="B113" s="161" t="s">
        <v>165</v>
      </c>
      <c r="C113" s="63">
        <v>165741.70000000001</v>
      </c>
      <c r="D113" s="63">
        <v>165741.75</v>
      </c>
      <c r="E113" s="63">
        <v>80274.891019999995</v>
      </c>
      <c r="F113" s="64">
        <f t="shared" si="6"/>
        <v>0.48433732138622926</v>
      </c>
      <c r="G113" s="129">
        <f t="shared" si="7"/>
        <v>0.48433717527418407</v>
      </c>
    </row>
    <row r="114" spans="1:1016" x14ac:dyDescent="0.25">
      <c r="A114" s="160" t="s">
        <v>166</v>
      </c>
      <c r="B114" s="161" t="s">
        <v>167</v>
      </c>
      <c r="C114" s="63">
        <v>65466.6</v>
      </c>
      <c r="D114" s="63">
        <v>464029.35</v>
      </c>
      <c r="E114" s="63">
        <v>420892.37770999997</v>
      </c>
      <c r="F114" s="64">
        <f t="shared" si="6"/>
        <v>6.4291161861162784</v>
      </c>
      <c r="G114" s="129">
        <f t="shared" si="7"/>
        <v>0.90703826753630989</v>
      </c>
    </row>
    <row r="115" spans="1:1016" ht="32.450000000000003" customHeight="1" x14ac:dyDescent="0.25">
      <c r="A115" s="160" t="s">
        <v>168</v>
      </c>
      <c r="B115" s="161" t="s">
        <v>169</v>
      </c>
      <c r="C115" s="63">
        <v>4912121.5999999996</v>
      </c>
      <c r="D115" s="63">
        <v>5707271.5448999992</v>
      </c>
      <c r="E115" s="63">
        <v>2039806.92343</v>
      </c>
      <c r="F115" s="64">
        <f t="shared" si="6"/>
        <v>0.41525985908614316</v>
      </c>
      <c r="G115" s="129">
        <f t="shared" si="7"/>
        <v>0.35740491886228287</v>
      </c>
    </row>
    <row r="116" spans="1:1016" x14ac:dyDescent="0.25">
      <c r="A116" s="160" t="s">
        <v>170</v>
      </c>
      <c r="B116" s="161" t="s">
        <v>171</v>
      </c>
      <c r="C116" s="63">
        <v>73619.399999999994</v>
      </c>
      <c r="D116" s="63">
        <v>73619.396999999997</v>
      </c>
      <c r="E116" s="63">
        <v>12256.545970000001</v>
      </c>
      <c r="F116" s="64">
        <f t="shared" si="6"/>
        <v>0.166485273854446</v>
      </c>
      <c r="G116" s="129">
        <f t="shared" si="7"/>
        <v>0.16648528063874254</v>
      </c>
    </row>
    <row r="117" spans="1:1016" ht="31.5" x14ac:dyDescent="0.25">
      <c r="A117" s="160" t="s">
        <v>172</v>
      </c>
      <c r="B117" s="161" t="s">
        <v>173</v>
      </c>
      <c r="C117" s="63">
        <v>923035.3</v>
      </c>
      <c r="D117" s="63">
        <v>891258.63247000007</v>
      </c>
      <c r="E117" s="63">
        <v>566610.17704999994</v>
      </c>
      <c r="F117" s="64">
        <f t="shared" si="6"/>
        <v>0.61385537156596282</v>
      </c>
      <c r="G117" s="129">
        <f t="shared" si="7"/>
        <v>0.63574158656922986</v>
      </c>
    </row>
    <row r="118" spans="1:1016" s="159" customFormat="1" ht="36.75" customHeight="1" x14ac:dyDescent="0.25">
      <c r="A118" s="157" t="s">
        <v>174</v>
      </c>
      <c r="B118" s="158" t="s">
        <v>175</v>
      </c>
      <c r="C118" s="61">
        <v>2668291.2000000002</v>
      </c>
      <c r="D118" s="61">
        <v>2887152.6820799997</v>
      </c>
      <c r="E118" s="61">
        <v>548794.35973000003</v>
      </c>
      <c r="F118" s="225">
        <f t="shared" si="6"/>
        <v>0.20567258915743528</v>
      </c>
      <c r="G118" s="225">
        <f t="shared" si="7"/>
        <v>0.19008151634524245</v>
      </c>
      <c r="ALX118" s="130"/>
      <c r="ALY118" s="130"/>
      <c r="ALZ118" s="130"/>
      <c r="AMA118" s="130"/>
      <c r="AMB118" s="130"/>
    </row>
    <row r="119" spans="1:1016" x14ac:dyDescent="0.25">
      <c r="A119" s="160" t="s">
        <v>176</v>
      </c>
      <c r="B119" s="161" t="s">
        <v>177</v>
      </c>
      <c r="C119" s="63">
        <v>188401.6</v>
      </c>
      <c r="D119" s="63">
        <v>372950.94507999998</v>
      </c>
      <c r="E119" s="63">
        <v>6334.79486</v>
      </c>
      <c r="F119" s="64">
        <f t="shared" si="6"/>
        <v>3.362389098606381E-2</v>
      </c>
      <c r="G119" s="129">
        <f t="shared" si="7"/>
        <v>1.6985598088888481E-2</v>
      </c>
    </row>
    <row r="120" spans="1:1016" x14ac:dyDescent="0.25">
      <c r="A120" s="160" t="s">
        <v>178</v>
      </c>
      <c r="B120" s="161" t="s">
        <v>179</v>
      </c>
      <c r="C120" s="63">
        <v>1964611.4</v>
      </c>
      <c r="D120" s="63">
        <v>1973809.47658</v>
      </c>
      <c r="E120" s="63">
        <v>373553.2317</v>
      </c>
      <c r="F120" s="64">
        <f t="shared" si="6"/>
        <v>0.19014102824609488</v>
      </c>
      <c r="G120" s="129">
        <f t="shared" si="7"/>
        <v>0.1892549590689229</v>
      </c>
    </row>
    <row r="121" spans="1:1016" x14ac:dyDescent="0.25">
      <c r="A121" s="160" t="s">
        <v>180</v>
      </c>
      <c r="B121" s="161" t="s">
        <v>181</v>
      </c>
      <c r="C121" s="63">
        <v>274224.7</v>
      </c>
      <c r="D121" s="63">
        <v>288642.99729000003</v>
      </c>
      <c r="E121" s="63">
        <v>54384.482840000004</v>
      </c>
      <c r="F121" s="64">
        <f t="shared" si="6"/>
        <v>0.1983208764199578</v>
      </c>
      <c r="G121" s="129">
        <f t="shared" si="7"/>
        <v>0.18841435042804741</v>
      </c>
    </row>
    <row r="122" spans="1:1016" ht="33" customHeight="1" x14ac:dyDescent="0.25">
      <c r="A122" s="160" t="s">
        <v>182</v>
      </c>
      <c r="B122" s="161" t="s">
        <v>183</v>
      </c>
      <c r="C122" s="63">
        <v>241053.5</v>
      </c>
      <c r="D122" s="63">
        <v>251749.26313000001</v>
      </c>
      <c r="E122" s="63">
        <v>114521.85033</v>
      </c>
      <c r="F122" s="64">
        <f t="shared" si="6"/>
        <v>0.47508893390886259</v>
      </c>
      <c r="G122" s="129">
        <f t="shared" si="7"/>
        <v>0.45490441126281439</v>
      </c>
    </row>
    <row r="123" spans="1:1016" s="159" customFormat="1" x14ac:dyDescent="0.25">
      <c r="A123" s="157" t="s">
        <v>184</v>
      </c>
      <c r="B123" s="158" t="s">
        <v>185</v>
      </c>
      <c r="C123" s="61">
        <v>70854.600000000006</v>
      </c>
      <c r="D123" s="61">
        <v>69953.61</v>
      </c>
      <c r="E123" s="61">
        <v>32066.76611</v>
      </c>
      <c r="F123" s="225">
        <f t="shared" si="6"/>
        <v>0.45257140834892862</v>
      </c>
      <c r="G123" s="225">
        <f t="shared" si="7"/>
        <v>0.458400447239249</v>
      </c>
      <c r="ALX123" s="130"/>
      <c r="ALY123" s="130"/>
      <c r="ALZ123" s="130"/>
      <c r="AMA123" s="130"/>
      <c r="AMB123" s="130"/>
    </row>
    <row r="124" spans="1:1016" s="159" customFormat="1" ht="31.5" outlineLevel="1" x14ac:dyDescent="0.25">
      <c r="A124" s="163" t="s">
        <v>186</v>
      </c>
      <c r="B124" s="161" t="s">
        <v>187</v>
      </c>
      <c r="C124" s="63">
        <v>0</v>
      </c>
      <c r="D124" s="63">
        <v>0</v>
      </c>
      <c r="E124" s="63">
        <v>0</v>
      </c>
      <c r="F124" s="64" t="e">
        <f t="shared" si="6"/>
        <v>#DIV/0!</v>
      </c>
      <c r="G124" s="129" t="e">
        <f t="shared" si="7"/>
        <v>#DIV/0!</v>
      </c>
      <c r="ALX124" s="130"/>
      <c r="ALY124" s="130"/>
      <c r="ALZ124" s="130"/>
      <c r="AMA124" s="130"/>
      <c r="AMB124" s="130"/>
    </row>
    <row r="125" spans="1:1016" ht="28.5" customHeight="1" x14ac:dyDescent="0.25">
      <c r="A125" s="160" t="s">
        <v>188</v>
      </c>
      <c r="B125" s="161" t="s">
        <v>189</v>
      </c>
      <c r="C125" s="63">
        <v>17469.8</v>
      </c>
      <c r="D125" s="63">
        <v>17469.78</v>
      </c>
      <c r="E125" s="63">
        <v>5847.7187699999995</v>
      </c>
      <c r="F125" s="64">
        <f t="shared" si="6"/>
        <v>0.33473301182612281</v>
      </c>
      <c r="G125" s="129">
        <f t="shared" si="7"/>
        <v>0.33473339503989175</v>
      </c>
    </row>
    <row r="126" spans="1:1016" ht="33" customHeight="1" x14ac:dyDescent="0.25">
      <c r="A126" s="160" t="s">
        <v>190</v>
      </c>
      <c r="B126" s="161" t="s">
        <v>191</v>
      </c>
      <c r="C126" s="63">
        <v>0</v>
      </c>
      <c r="D126" s="63">
        <v>0</v>
      </c>
      <c r="E126" s="63">
        <v>0</v>
      </c>
      <c r="F126" s="64" t="e">
        <f t="shared" si="6"/>
        <v>#DIV/0!</v>
      </c>
      <c r="G126" s="129" t="e">
        <f t="shared" si="7"/>
        <v>#DIV/0!</v>
      </c>
    </row>
    <row r="127" spans="1:1016" ht="31.5" x14ac:dyDescent="0.25">
      <c r="A127" s="160" t="s">
        <v>192</v>
      </c>
      <c r="B127" s="161" t="s">
        <v>193</v>
      </c>
      <c r="C127" s="63">
        <v>53384.800000000003</v>
      </c>
      <c r="D127" s="63">
        <v>52483.83</v>
      </c>
      <c r="E127" s="63">
        <v>26219.047340000001</v>
      </c>
      <c r="F127" s="64">
        <f t="shared" si="6"/>
        <v>0.49113319409270051</v>
      </c>
      <c r="G127" s="129">
        <f t="shared" si="7"/>
        <v>0.49956429132553781</v>
      </c>
    </row>
    <row r="128" spans="1:1016" s="159" customFormat="1" x14ac:dyDescent="0.25">
      <c r="A128" s="157" t="s">
        <v>194</v>
      </c>
      <c r="B128" s="158" t="s">
        <v>195</v>
      </c>
      <c r="C128" s="61">
        <v>18317625.300000001</v>
      </c>
      <c r="D128" s="61">
        <v>18646601.342569999</v>
      </c>
      <c r="E128" s="61">
        <v>8781822.6009400003</v>
      </c>
      <c r="F128" s="225">
        <f t="shared" si="6"/>
        <v>0.47941927281043356</v>
      </c>
      <c r="G128" s="225">
        <f t="shared" si="7"/>
        <v>0.47096103142888507</v>
      </c>
      <c r="ALX128" s="130"/>
      <c r="ALY128" s="130"/>
      <c r="ALZ128" s="130"/>
      <c r="AMA128" s="130"/>
      <c r="AMB128" s="130"/>
    </row>
    <row r="129" spans="1:1016" s="159" customFormat="1" x14ac:dyDescent="0.25">
      <c r="A129" s="163" t="s">
        <v>196</v>
      </c>
      <c r="B129" s="161" t="s">
        <v>197</v>
      </c>
      <c r="C129" s="63">
        <v>3854241.2</v>
      </c>
      <c r="D129" s="63">
        <v>3997802.24</v>
      </c>
      <c r="E129" s="63">
        <v>2043858.71352</v>
      </c>
      <c r="F129" s="64">
        <f t="shared" si="6"/>
        <v>0.53028822210711668</v>
      </c>
      <c r="G129" s="129">
        <f t="shared" si="7"/>
        <v>0.51124557714990926</v>
      </c>
      <c r="ALX129" s="130"/>
      <c r="ALY129" s="130"/>
      <c r="ALZ129" s="130"/>
      <c r="AMA129" s="130"/>
      <c r="AMB129" s="130"/>
    </row>
    <row r="130" spans="1:1016" x14ac:dyDescent="0.25">
      <c r="A130" s="160" t="s">
        <v>198</v>
      </c>
      <c r="B130" s="161" t="s">
        <v>199</v>
      </c>
      <c r="C130" s="63">
        <v>12570011</v>
      </c>
      <c r="D130" s="63">
        <v>12742888.185719999</v>
      </c>
      <c r="E130" s="63">
        <v>5888980.57785</v>
      </c>
      <c r="F130" s="64">
        <f t="shared" si="6"/>
        <v>0.46849446494915559</v>
      </c>
      <c r="G130" s="129">
        <f t="shared" si="7"/>
        <v>0.46213860563018516</v>
      </c>
    </row>
    <row r="131" spans="1:1016" ht="31.5" x14ac:dyDescent="0.25">
      <c r="A131" s="160" t="s">
        <v>200</v>
      </c>
      <c r="B131" s="161" t="s">
        <v>201</v>
      </c>
      <c r="C131" s="63">
        <v>573565.6</v>
      </c>
      <c r="D131" s="63">
        <v>564042.25199999998</v>
      </c>
      <c r="E131" s="63">
        <v>264568.92191999999</v>
      </c>
      <c r="F131" s="64">
        <f t="shared" si="6"/>
        <v>0.46127055374311154</v>
      </c>
      <c r="G131" s="129">
        <f t="shared" si="7"/>
        <v>0.46905869370934999</v>
      </c>
    </row>
    <row r="132" spans="1:1016" ht="27.75" customHeight="1" x14ac:dyDescent="0.25">
      <c r="A132" s="160" t="s">
        <v>202</v>
      </c>
      <c r="B132" s="161" t="s">
        <v>203</v>
      </c>
      <c r="C132" s="63">
        <v>673218.9</v>
      </c>
      <c r="D132" s="63">
        <v>677300.7</v>
      </c>
      <c r="E132" s="63">
        <v>323499.52017999999</v>
      </c>
      <c r="F132" s="64">
        <f t="shared" si="6"/>
        <v>0.48052649766665789</v>
      </c>
      <c r="G132" s="129">
        <f t="shared" si="7"/>
        <v>0.47763057114808832</v>
      </c>
    </row>
    <row r="133" spans="1:1016" ht="47.25" x14ac:dyDescent="0.25">
      <c r="A133" s="160" t="s">
        <v>204</v>
      </c>
      <c r="B133" s="161" t="s">
        <v>205</v>
      </c>
      <c r="C133" s="63">
        <v>67490.399999999994</v>
      </c>
      <c r="D133" s="63">
        <v>67490.399999999994</v>
      </c>
      <c r="E133" s="63">
        <v>37825.05719</v>
      </c>
      <c r="F133" s="64">
        <f t="shared" si="6"/>
        <v>0.56045092620580117</v>
      </c>
      <c r="G133" s="129">
        <f t="shared" si="7"/>
        <v>0.56045092620580117</v>
      </c>
    </row>
    <row r="134" spans="1:1016" ht="25.5" customHeight="1" x14ac:dyDescent="0.25">
      <c r="A134" s="142" t="s">
        <v>206</v>
      </c>
      <c r="B134" s="161" t="s">
        <v>207</v>
      </c>
      <c r="C134" s="63">
        <v>2193.6</v>
      </c>
      <c r="D134" s="63">
        <v>2193.6</v>
      </c>
      <c r="E134" s="63">
        <v>1195.3599999999999</v>
      </c>
      <c r="F134" s="64">
        <f t="shared" si="6"/>
        <v>0.5449307075127644</v>
      </c>
      <c r="G134" s="129">
        <f t="shared" si="7"/>
        <v>0.5449307075127644</v>
      </c>
    </row>
    <row r="135" spans="1:1016" ht="27" customHeight="1" x14ac:dyDescent="0.25">
      <c r="A135" s="142" t="s">
        <v>208</v>
      </c>
      <c r="B135" s="161" t="s">
        <v>209</v>
      </c>
      <c r="C135" s="63">
        <v>235742.5</v>
      </c>
      <c r="D135" s="63">
        <v>237442.46969999999</v>
      </c>
      <c r="E135" s="63">
        <v>112540.7188</v>
      </c>
      <c r="F135" s="64">
        <f t="shared" si="6"/>
        <v>0.47738833176028933</v>
      </c>
      <c r="G135" s="129">
        <f t="shared" si="7"/>
        <v>0.47397046931912035</v>
      </c>
    </row>
    <row r="136" spans="1:1016" ht="35.25" customHeight="1" outlineLevel="1" x14ac:dyDescent="0.25">
      <c r="A136" s="160" t="s">
        <v>210</v>
      </c>
      <c r="B136" s="161" t="s">
        <v>211</v>
      </c>
      <c r="C136" s="63">
        <v>0</v>
      </c>
      <c r="D136" s="63">
        <v>0</v>
      </c>
      <c r="E136" s="63">
        <v>0</v>
      </c>
      <c r="F136" s="64" t="e">
        <f t="shared" si="6"/>
        <v>#DIV/0!</v>
      </c>
      <c r="G136" s="129" t="e">
        <f t="shared" si="7"/>
        <v>#DIV/0!</v>
      </c>
    </row>
    <row r="137" spans="1:1016" ht="28.5" customHeight="1" x14ac:dyDescent="0.25">
      <c r="A137" s="160" t="s">
        <v>212</v>
      </c>
      <c r="B137" s="161" t="s">
        <v>213</v>
      </c>
      <c r="C137" s="63">
        <v>341162.1</v>
      </c>
      <c r="D137" s="63">
        <v>357441.49514999997</v>
      </c>
      <c r="E137" s="63">
        <v>109353.73148</v>
      </c>
      <c r="F137" s="64">
        <f t="shared" si="6"/>
        <v>0.3205330588597034</v>
      </c>
      <c r="G137" s="129">
        <f t="shared" si="7"/>
        <v>0.30593462976118602</v>
      </c>
    </row>
    <row r="138" spans="1:1016" s="159" customFormat="1" x14ac:dyDescent="0.25">
      <c r="A138" s="157" t="s">
        <v>214</v>
      </c>
      <c r="B138" s="158" t="s">
        <v>215</v>
      </c>
      <c r="C138" s="61">
        <v>1527731.9</v>
      </c>
      <c r="D138" s="61">
        <v>1535234.9968800002</v>
      </c>
      <c r="E138" s="61">
        <v>691454.29667999991</v>
      </c>
      <c r="F138" s="225">
        <f t="shared" si="6"/>
        <v>0.45260185814016185</v>
      </c>
      <c r="G138" s="225">
        <f t="shared" si="7"/>
        <v>0.45038987391846602</v>
      </c>
      <c r="ALX138" s="130"/>
      <c r="ALY138" s="130"/>
      <c r="ALZ138" s="130"/>
      <c r="AMA138" s="130"/>
      <c r="AMB138" s="130"/>
    </row>
    <row r="139" spans="1:1016" x14ac:dyDescent="0.25">
      <c r="A139" s="160" t="s">
        <v>216</v>
      </c>
      <c r="B139" s="161" t="s">
        <v>217</v>
      </c>
      <c r="C139" s="63">
        <v>1435208.8</v>
      </c>
      <c r="D139" s="63">
        <v>1441079.36482</v>
      </c>
      <c r="E139" s="63">
        <v>654032.72996999999</v>
      </c>
      <c r="F139" s="64">
        <f t="shared" si="6"/>
        <v>0.45570562971046441</v>
      </c>
      <c r="G139" s="129">
        <f t="shared" si="7"/>
        <v>0.45384920909730248</v>
      </c>
    </row>
    <row r="140" spans="1:1016" x14ac:dyDescent="0.25">
      <c r="A140" s="160" t="s">
        <v>218</v>
      </c>
      <c r="B140" s="161" t="s">
        <v>219</v>
      </c>
      <c r="C140" s="63">
        <v>30119.5</v>
      </c>
      <c r="D140" s="63">
        <v>31752.04306</v>
      </c>
      <c r="E140" s="63">
        <v>10705.244060000001</v>
      </c>
      <c r="F140" s="64">
        <f t="shared" si="6"/>
        <v>0.35542568966948324</v>
      </c>
      <c r="G140" s="129">
        <f t="shared" si="7"/>
        <v>0.33715134612821357</v>
      </c>
    </row>
    <row r="141" spans="1:1016" ht="31.5" x14ac:dyDescent="0.25">
      <c r="A141" s="160" t="s">
        <v>220</v>
      </c>
      <c r="B141" s="161" t="s">
        <v>221</v>
      </c>
      <c r="C141" s="63">
        <v>62403.6</v>
      </c>
      <c r="D141" s="63">
        <v>62403.589</v>
      </c>
      <c r="E141" s="63">
        <v>26716.322649999998</v>
      </c>
      <c r="F141" s="64">
        <f t="shared" si="6"/>
        <v>0.42812149699696811</v>
      </c>
      <c r="G141" s="129">
        <f t="shared" si="7"/>
        <v>0.42812157246276328</v>
      </c>
    </row>
    <row r="142" spans="1:1016" s="159" customFormat="1" x14ac:dyDescent="0.25">
      <c r="A142" s="157" t="s">
        <v>222</v>
      </c>
      <c r="B142" s="158" t="s">
        <v>223</v>
      </c>
      <c r="C142" s="61">
        <v>5113116.5999999996</v>
      </c>
      <c r="D142" s="61">
        <v>5380560.0987900002</v>
      </c>
      <c r="E142" s="61">
        <v>2546967.70988</v>
      </c>
      <c r="F142" s="225">
        <f t="shared" si="6"/>
        <v>0.49812431617147168</v>
      </c>
      <c r="G142" s="225">
        <f t="shared" si="7"/>
        <v>0.47336479160464562</v>
      </c>
      <c r="ALX142" s="130"/>
      <c r="ALY142" s="130"/>
      <c r="ALZ142" s="130"/>
      <c r="AMA142" s="130"/>
      <c r="AMB142" s="130"/>
    </row>
    <row r="143" spans="1:1016" ht="33" customHeight="1" x14ac:dyDescent="0.25">
      <c r="A143" s="160" t="s">
        <v>224</v>
      </c>
      <c r="B143" s="161" t="s">
        <v>225</v>
      </c>
      <c r="C143" s="63">
        <v>1934576.5</v>
      </c>
      <c r="D143" s="63">
        <v>1713312.67456</v>
      </c>
      <c r="E143" s="63">
        <v>888850.19036000001</v>
      </c>
      <c r="F143" s="64">
        <f t="shared" si="6"/>
        <v>0.45945466119328959</v>
      </c>
      <c r="G143" s="129">
        <f t="shared" si="7"/>
        <v>0.51879041319079011</v>
      </c>
    </row>
    <row r="144" spans="1:1016" x14ac:dyDescent="0.25">
      <c r="A144" s="160" t="s">
        <v>226</v>
      </c>
      <c r="B144" s="161" t="s">
        <v>227</v>
      </c>
      <c r="C144" s="63">
        <v>1393004.3</v>
      </c>
      <c r="D144" s="63">
        <v>1862115.4773199998</v>
      </c>
      <c r="E144" s="63">
        <v>830477.53099999996</v>
      </c>
      <c r="F144" s="64">
        <f t="shared" si="6"/>
        <v>0.59617729177146106</v>
      </c>
      <c r="G144" s="129">
        <f t="shared" si="7"/>
        <v>0.44598605248437256</v>
      </c>
    </row>
    <row r="145" spans="1:1016" outlineLevel="1" x14ac:dyDescent="0.25">
      <c r="A145" s="160" t="s">
        <v>228</v>
      </c>
      <c r="B145" s="161" t="s">
        <v>229</v>
      </c>
      <c r="C145" s="63">
        <v>227672.4</v>
      </c>
      <c r="D145" s="63">
        <v>220672.4</v>
      </c>
      <c r="E145" s="63">
        <v>85093.844459999993</v>
      </c>
      <c r="F145" s="64">
        <f t="shared" si="6"/>
        <v>0.37375564389886518</v>
      </c>
      <c r="G145" s="129">
        <f t="shared" si="7"/>
        <v>0.38561163271890819</v>
      </c>
    </row>
    <row r="146" spans="1:1016" ht="37.5" customHeight="1" x14ac:dyDescent="0.25">
      <c r="A146" s="160" t="s">
        <v>230</v>
      </c>
      <c r="B146" s="161" t="s">
        <v>231</v>
      </c>
      <c r="C146" s="63">
        <v>104076.4</v>
      </c>
      <c r="D146" s="63">
        <v>104076.33906999999</v>
      </c>
      <c r="E146" s="63">
        <v>47209.562890000001</v>
      </c>
      <c r="F146" s="64">
        <f t="shared" si="6"/>
        <v>0.45360487958845619</v>
      </c>
      <c r="G146" s="129">
        <f t="shared" si="7"/>
        <v>0.45360514514492717</v>
      </c>
    </row>
    <row r="147" spans="1:1016" ht="66.75" customHeight="1" x14ac:dyDescent="0.25">
      <c r="A147" s="160" t="s">
        <v>232</v>
      </c>
      <c r="B147" s="161" t="s">
        <v>233</v>
      </c>
      <c r="C147" s="63">
        <v>156695.29999999999</v>
      </c>
      <c r="D147" s="63">
        <v>156695.29999999999</v>
      </c>
      <c r="E147" s="63">
        <v>104302.63039000001</v>
      </c>
      <c r="F147" s="64">
        <f t="shared" si="6"/>
        <v>0.66563981427649721</v>
      </c>
      <c r="G147" s="129">
        <f t="shared" si="7"/>
        <v>0.66563981427649721</v>
      </c>
    </row>
    <row r="148" spans="1:1016" ht="31.5" x14ac:dyDescent="0.25">
      <c r="A148" s="160" t="s">
        <v>234</v>
      </c>
      <c r="B148" s="161" t="s">
        <v>235</v>
      </c>
      <c r="C148" s="63">
        <v>1297091.8</v>
      </c>
      <c r="D148" s="63">
        <v>1323687.90784</v>
      </c>
      <c r="E148" s="63">
        <v>591033.95077999996</v>
      </c>
      <c r="F148" s="64">
        <f t="shared" si="6"/>
        <v>0.45566084896998033</v>
      </c>
      <c r="G148" s="129">
        <f t="shared" si="7"/>
        <v>0.44650551484182693</v>
      </c>
    </row>
    <row r="149" spans="1:1016" s="159" customFormat="1" x14ac:dyDescent="0.25">
      <c r="A149" s="157" t="s">
        <v>236</v>
      </c>
      <c r="B149" s="158" t="s">
        <v>237</v>
      </c>
      <c r="C149" s="61">
        <v>16297238.699999999</v>
      </c>
      <c r="D149" s="61">
        <v>16847582.457219999</v>
      </c>
      <c r="E149" s="61">
        <v>7631041.49529</v>
      </c>
      <c r="F149" s="225">
        <f t="shared" si="6"/>
        <v>0.46824137731320092</v>
      </c>
      <c r="G149" s="225">
        <f t="shared" si="7"/>
        <v>0.45294578700932442</v>
      </c>
      <c r="ALX149" s="130"/>
      <c r="ALY149" s="130"/>
      <c r="ALZ149" s="130"/>
      <c r="AMA149" s="130"/>
      <c r="AMB149" s="130"/>
    </row>
    <row r="150" spans="1:1016" x14ac:dyDescent="0.25">
      <c r="A150" s="160" t="s">
        <v>238</v>
      </c>
      <c r="B150" s="161" t="s">
        <v>239</v>
      </c>
      <c r="C150" s="63">
        <v>5136925.5999999996</v>
      </c>
      <c r="D150" s="63">
        <v>5136857.0892099999</v>
      </c>
      <c r="E150" s="63">
        <v>1976974.703</v>
      </c>
      <c r="F150" s="64">
        <f t="shared" si="6"/>
        <v>0.38485562317663313</v>
      </c>
      <c r="G150" s="129">
        <f t="shared" si="7"/>
        <v>0.38486075603556258</v>
      </c>
    </row>
    <row r="151" spans="1:1016" ht="35.25" customHeight="1" x14ac:dyDescent="0.25">
      <c r="A151" s="160" t="s">
        <v>240</v>
      </c>
      <c r="B151" s="161" t="s">
        <v>241</v>
      </c>
      <c r="C151" s="63">
        <v>1484937.1</v>
      </c>
      <c r="D151" s="63">
        <v>1536997.88922</v>
      </c>
      <c r="E151" s="63">
        <v>646165.1375800001</v>
      </c>
      <c r="F151" s="64">
        <f t="shared" si="6"/>
        <v>0.43514647023096131</v>
      </c>
      <c r="G151" s="129">
        <f t="shared" si="7"/>
        <v>0.42040730316677127</v>
      </c>
    </row>
    <row r="152" spans="1:1016" ht="25.5" customHeight="1" x14ac:dyDescent="0.25">
      <c r="A152" s="160" t="s">
        <v>242</v>
      </c>
      <c r="B152" s="161" t="s">
        <v>243</v>
      </c>
      <c r="C152" s="63">
        <v>6209174.2000000002</v>
      </c>
      <c r="D152" s="63">
        <v>6680984.7138900002</v>
      </c>
      <c r="E152" s="63">
        <v>3515697.07651</v>
      </c>
      <c r="F152" s="64">
        <f t="shared" si="6"/>
        <v>0.56621008901795666</v>
      </c>
      <c r="G152" s="129">
        <f t="shared" si="7"/>
        <v>0.52622438563595919</v>
      </c>
    </row>
    <row r="153" spans="1:1016" x14ac:dyDescent="0.25">
      <c r="A153" s="160" t="s">
        <v>244</v>
      </c>
      <c r="B153" s="161" t="s">
        <v>245</v>
      </c>
      <c r="C153" s="63">
        <v>3179223.2</v>
      </c>
      <c r="D153" s="63">
        <v>3179774.27</v>
      </c>
      <c r="E153" s="63">
        <v>1362006.3678499998</v>
      </c>
      <c r="F153" s="64">
        <f t="shared" si="6"/>
        <v>0.42840853949795021</v>
      </c>
      <c r="G153" s="129">
        <f t="shared" si="7"/>
        <v>0.42833429426108283</v>
      </c>
    </row>
    <row r="154" spans="1:1016" ht="31.5" x14ac:dyDescent="0.25">
      <c r="A154" s="160" t="s">
        <v>246</v>
      </c>
      <c r="B154" s="161" t="s">
        <v>247</v>
      </c>
      <c r="C154" s="63">
        <v>286978.5</v>
      </c>
      <c r="D154" s="63">
        <v>312968.49489999999</v>
      </c>
      <c r="E154" s="63">
        <v>130198.21034999999</v>
      </c>
      <c r="F154" s="64">
        <f t="shared" ref="F154:F170" si="8">E154/C154</f>
        <v>0.45368628782295534</v>
      </c>
      <c r="G154" s="129">
        <f t="shared" ref="G154:G170" si="9">E154/D154</f>
        <v>0.4160105968225366</v>
      </c>
    </row>
    <row r="155" spans="1:1016" s="159" customFormat="1" x14ac:dyDescent="0.25">
      <c r="A155" s="157" t="s">
        <v>248</v>
      </c>
      <c r="B155" s="158" t="s">
        <v>249</v>
      </c>
      <c r="C155" s="61">
        <v>1203323.3</v>
      </c>
      <c r="D155" s="61">
        <v>1206123.2087000001</v>
      </c>
      <c r="E155" s="61">
        <v>576868.07120000001</v>
      </c>
      <c r="F155" s="225">
        <f t="shared" si="8"/>
        <v>0.47939574609749513</v>
      </c>
      <c r="G155" s="225">
        <f t="shared" si="9"/>
        <v>0.47828287113533591</v>
      </c>
      <c r="ALX155" s="130"/>
      <c r="ALY155" s="130"/>
      <c r="ALZ155" s="130"/>
      <c r="AMA155" s="130"/>
      <c r="AMB155" s="130"/>
    </row>
    <row r="156" spans="1:1016" outlineLevel="1" x14ac:dyDescent="0.25">
      <c r="A156" s="160" t="s">
        <v>250</v>
      </c>
      <c r="B156" s="161" t="s">
        <v>251</v>
      </c>
      <c r="C156" s="63">
        <v>473604.8</v>
      </c>
      <c r="D156" s="63">
        <v>0</v>
      </c>
      <c r="E156" s="63">
        <v>0</v>
      </c>
      <c r="F156" s="64">
        <f t="shared" si="8"/>
        <v>0</v>
      </c>
      <c r="G156" s="129" t="e">
        <f t="shared" si="9"/>
        <v>#DIV/0!</v>
      </c>
    </row>
    <row r="157" spans="1:1016" x14ac:dyDescent="0.25">
      <c r="A157" s="160" t="s">
        <v>252</v>
      </c>
      <c r="B157" s="161" t="s">
        <v>253</v>
      </c>
      <c r="C157" s="63">
        <v>362254.1</v>
      </c>
      <c r="D157" s="63">
        <v>535973.94255000004</v>
      </c>
      <c r="E157" s="63">
        <v>256519.11968</v>
      </c>
      <c r="F157" s="64">
        <f t="shared" si="8"/>
        <v>0.70811929990578437</v>
      </c>
      <c r="G157" s="129">
        <f t="shared" si="9"/>
        <v>0.47860371431409615</v>
      </c>
    </row>
    <row r="158" spans="1:1016" x14ac:dyDescent="0.25">
      <c r="A158" s="160" t="s">
        <v>254</v>
      </c>
      <c r="B158" s="161" t="s">
        <v>255</v>
      </c>
      <c r="C158" s="63">
        <v>342150.1</v>
      </c>
      <c r="D158" s="63">
        <v>644834.98214999994</v>
      </c>
      <c r="E158" s="63">
        <v>309112.41668999998</v>
      </c>
      <c r="F158" s="64">
        <f t="shared" si="8"/>
        <v>0.90344096550022934</v>
      </c>
      <c r="G158" s="129">
        <f t="shared" si="9"/>
        <v>0.47936669884031663</v>
      </c>
    </row>
    <row r="159" spans="1:1016" ht="31.5" x14ac:dyDescent="0.25">
      <c r="A159" s="160" t="s">
        <v>256</v>
      </c>
      <c r="B159" s="161" t="s">
        <v>257</v>
      </c>
      <c r="C159" s="63">
        <v>25314.3</v>
      </c>
      <c r="D159" s="63">
        <v>25314.284</v>
      </c>
      <c r="E159" s="63">
        <v>11236.534830000001</v>
      </c>
      <c r="F159" s="64">
        <f t="shared" si="8"/>
        <v>0.44388092224552922</v>
      </c>
      <c r="G159" s="129">
        <f t="shared" si="9"/>
        <v>0.44388120280233884</v>
      </c>
    </row>
    <row r="160" spans="1:1016" s="159" customFormat="1" x14ac:dyDescent="0.25">
      <c r="A160" s="157" t="s">
        <v>258</v>
      </c>
      <c r="B160" s="158" t="s">
        <v>259</v>
      </c>
      <c r="C160" s="61">
        <v>395448.2</v>
      </c>
      <c r="D160" s="61">
        <v>395351.99300000002</v>
      </c>
      <c r="E160" s="61">
        <v>151937.42928000001</v>
      </c>
      <c r="F160" s="225">
        <f t="shared" si="8"/>
        <v>0.38421575639995331</v>
      </c>
      <c r="G160" s="225">
        <f t="shared" si="9"/>
        <v>0.38430925345050682</v>
      </c>
      <c r="ALX160" s="130"/>
      <c r="ALY160" s="130"/>
      <c r="ALZ160" s="130"/>
      <c r="AMA160" s="130"/>
      <c r="AMB160" s="130"/>
    </row>
    <row r="161" spans="1:1016" x14ac:dyDescent="0.25">
      <c r="A161" s="160" t="s">
        <v>260</v>
      </c>
      <c r="B161" s="161" t="s">
        <v>261</v>
      </c>
      <c r="C161" s="63">
        <v>144580.5</v>
      </c>
      <c r="D161" s="63">
        <v>144084.326</v>
      </c>
      <c r="E161" s="63">
        <v>52889.367279999999</v>
      </c>
      <c r="F161" s="64">
        <f t="shared" si="8"/>
        <v>0.36581259077123124</v>
      </c>
      <c r="G161" s="129">
        <f t="shared" si="9"/>
        <v>0.36707231624902764</v>
      </c>
    </row>
    <row r="162" spans="1:1016" ht="27" customHeight="1" x14ac:dyDescent="0.25">
      <c r="A162" s="160" t="s">
        <v>262</v>
      </c>
      <c r="B162" s="161" t="s">
        <v>263</v>
      </c>
      <c r="C162" s="63">
        <v>225914.5</v>
      </c>
      <c r="D162" s="63">
        <v>225914.5</v>
      </c>
      <c r="E162" s="63">
        <v>90581.26453</v>
      </c>
      <c r="F162" s="64">
        <f t="shared" si="8"/>
        <v>0.40095374369507047</v>
      </c>
      <c r="G162" s="129">
        <f t="shared" si="9"/>
        <v>0.40095374369507047</v>
      </c>
    </row>
    <row r="163" spans="1:1016" ht="31.5" x14ac:dyDescent="0.25">
      <c r="A163" s="160" t="s">
        <v>264</v>
      </c>
      <c r="B163" s="161" t="s">
        <v>265</v>
      </c>
      <c r="C163" s="63">
        <v>24953.200000000001</v>
      </c>
      <c r="D163" s="63">
        <v>25353.167000000001</v>
      </c>
      <c r="E163" s="63">
        <v>8466.7974700000013</v>
      </c>
      <c r="F163" s="64">
        <f t="shared" si="8"/>
        <v>0.33930708165686169</v>
      </c>
      <c r="G163" s="129">
        <f t="shared" si="9"/>
        <v>0.33395423419882814</v>
      </c>
    </row>
    <row r="164" spans="1:1016" s="159" customFormat="1" ht="47.25" x14ac:dyDescent="0.25">
      <c r="A164" s="157" t="s">
        <v>266</v>
      </c>
      <c r="B164" s="158" t="s">
        <v>267</v>
      </c>
      <c r="C164" s="65">
        <v>78054.399999999994</v>
      </c>
      <c r="D164" s="65">
        <v>78054.414519999991</v>
      </c>
      <c r="E164" s="65">
        <v>652.60716000000002</v>
      </c>
      <c r="F164" s="225">
        <f t="shared" si="8"/>
        <v>8.3609272507379484E-3</v>
      </c>
      <c r="G164" s="225">
        <f t="shared" si="9"/>
        <v>8.3609256954042185E-3</v>
      </c>
      <c r="ALX164" s="130"/>
      <c r="ALY164" s="130"/>
      <c r="ALZ164" s="130"/>
      <c r="AMA164" s="130"/>
      <c r="AMB164" s="130"/>
    </row>
    <row r="165" spans="1:1016" ht="60" customHeight="1" x14ac:dyDescent="0.25">
      <c r="A165" s="160" t="s">
        <v>268</v>
      </c>
      <c r="B165" s="161" t="s">
        <v>269</v>
      </c>
      <c r="C165" s="63">
        <v>78054.399999999994</v>
      </c>
      <c r="D165" s="63">
        <v>78054.414519999991</v>
      </c>
      <c r="E165" s="63">
        <v>652.60716000000002</v>
      </c>
      <c r="F165" s="64">
        <f t="shared" si="8"/>
        <v>8.3609272507379484E-3</v>
      </c>
      <c r="G165" s="129">
        <f t="shared" si="9"/>
        <v>8.3609256954042185E-3</v>
      </c>
    </row>
    <row r="166" spans="1:1016" s="159" customFormat="1" ht="66" customHeight="1" x14ac:dyDescent="0.25">
      <c r="A166" s="157" t="s">
        <v>270</v>
      </c>
      <c r="B166" s="158" t="s">
        <v>271</v>
      </c>
      <c r="C166" s="65">
        <v>735673.2</v>
      </c>
      <c r="D166" s="65">
        <v>726460.27</v>
      </c>
      <c r="E166" s="65">
        <v>227797.62718000001</v>
      </c>
      <c r="F166" s="225">
        <f t="shared" si="8"/>
        <v>0.30964513479626554</v>
      </c>
      <c r="G166" s="225">
        <f t="shared" si="9"/>
        <v>0.3135720377110231</v>
      </c>
      <c r="ALX166" s="130"/>
      <c r="ALY166" s="130"/>
      <c r="ALZ166" s="130"/>
      <c r="AMA166" s="130"/>
      <c r="AMB166" s="130"/>
    </row>
    <row r="167" spans="1:1016" ht="46.5" customHeight="1" x14ac:dyDescent="0.25">
      <c r="A167" s="160" t="s">
        <v>272</v>
      </c>
      <c r="B167" s="161" t="s">
        <v>273</v>
      </c>
      <c r="C167" s="63">
        <v>606080.5</v>
      </c>
      <c r="D167" s="63">
        <v>606080.5</v>
      </c>
      <c r="E167" s="63">
        <v>204298.9724</v>
      </c>
      <c r="F167" s="64">
        <f t="shared" si="8"/>
        <v>0.33708223973548068</v>
      </c>
      <c r="G167" s="129">
        <f t="shared" si="9"/>
        <v>0.33708223973548068</v>
      </c>
    </row>
    <row r="168" spans="1:1016" outlineLevel="1" x14ac:dyDescent="0.25">
      <c r="A168" s="160" t="s">
        <v>274</v>
      </c>
      <c r="B168" s="161" t="s">
        <v>275</v>
      </c>
      <c r="C168" s="63">
        <v>101335.5</v>
      </c>
      <c r="D168" s="63">
        <v>86335.5</v>
      </c>
      <c r="E168" s="63">
        <v>18122.2</v>
      </c>
      <c r="F168" s="64">
        <f t="shared" si="8"/>
        <v>0.17883367625363275</v>
      </c>
      <c r="G168" s="129">
        <f t="shared" si="9"/>
        <v>0.20990438463899555</v>
      </c>
    </row>
    <row r="169" spans="1:1016" ht="31.5" x14ac:dyDescent="0.25">
      <c r="A169" s="160" t="s">
        <v>276</v>
      </c>
      <c r="B169" s="161" t="s">
        <v>277</v>
      </c>
      <c r="C169" s="63">
        <v>28257.200000000001</v>
      </c>
      <c r="D169" s="63">
        <v>34044.269999999997</v>
      </c>
      <c r="E169" s="63">
        <v>5376.45478</v>
      </c>
      <c r="F169" s="64">
        <f t="shared" si="8"/>
        <v>0.19026849015472164</v>
      </c>
      <c r="G169" s="129">
        <f t="shared" si="9"/>
        <v>0.15792539478743414</v>
      </c>
    </row>
    <row r="170" spans="1:1016" s="159" customFormat="1" x14ac:dyDescent="0.25">
      <c r="A170" s="164" t="s">
        <v>278</v>
      </c>
      <c r="B170" s="165" t="s">
        <v>279</v>
      </c>
      <c r="C170" s="66">
        <v>62272688.399999999</v>
      </c>
      <c r="D170" s="66">
        <v>63775613.858440004</v>
      </c>
      <c r="E170" s="66">
        <v>28175337.456630003</v>
      </c>
      <c r="F170" s="224">
        <f t="shared" si="8"/>
        <v>0.45245095692110837</v>
      </c>
      <c r="G170" s="224">
        <f t="shared" si="9"/>
        <v>0.44178857328084042</v>
      </c>
      <c r="J170" s="166"/>
      <c r="ALX170" s="130"/>
      <c r="ALY170" s="130"/>
      <c r="ALZ170" s="130"/>
      <c r="AMA170" s="130"/>
      <c r="AMB170" s="130"/>
    </row>
    <row r="171" spans="1:1016" s="159" customFormat="1" ht="56.25" customHeight="1" x14ac:dyDescent="0.25">
      <c r="A171" s="164" t="s">
        <v>280</v>
      </c>
      <c r="B171" s="165" t="s">
        <v>281</v>
      </c>
      <c r="C171" s="66">
        <v>-3046560.8</v>
      </c>
      <c r="D171" s="66">
        <v>-3046560.8430400002</v>
      </c>
      <c r="E171" s="66">
        <v>2015145.27553</v>
      </c>
      <c r="F171" s="66"/>
      <c r="G171" s="66"/>
      <c r="J171" s="166"/>
      <c r="ALX171" s="130"/>
      <c r="ALY171" s="130"/>
      <c r="ALZ171" s="130"/>
      <c r="AMA171" s="130"/>
      <c r="AMB171" s="130"/>
    </row>
    <row r="172" spans="1:1016" x14ac:dyDescent="0.25">
      <c r="A172" s="68"/>
      <c r="B172" s="67"/>
      <c r="C172" s="68"/>
      <c r="D172" s="247"/>
      <c r="E172" s="248"/>
      <c r="F172" s="67"/>
      <c r="G172" s="69"/>
    </row>
    <row r="173" spans="1:1016" s="169" customFormat="1" ht="21.75" customHeight="1" outlineLevel="1" x14ac:dyDescent="0.25">
      <c r="A173" s="228" t="s">
        <v>282</v>
      </c>
      <c r="B173" s="70"/>
      <c r="C173" s="70"/>
      <c r="D173" s="249"/>
      <c r="E173" s="250"/>
      <c r="F173" s="167"/>
      <c r="G173" s="168"/>
      <c r="ALX173" s="130"/>
      <c r="ALY173" s="130"/>
      <c r="ALZ173" s="130"/>
      <c r="AMA173" s="130"/>
      <c r="AMB173" s="130"/>
    </row>
    <row r="174" spans="1:1016" s="169" customFormat="1" ht="39.75" customHeight="1" outlineLevel="1" x14ac:dyDescent="0.25">
      <c r="A174" s="170" t="s">
        <v>283</v>
      </c>
      <c r="B174" s="171" t="s">
        <v>284</v>
      </c>
      <c r="C174" s="71">
        <v>3046560.8430400002</v>
      </c>
      <c r="D174" s="259">
        <v>3046560.8430400002</v>
      </c>
      <c r="E174" s="259">
        <v>-2015145.27553</v>
      </c>
      <c r="F174" s="71"/>
      <c r="G174" s="74"/>
      <c r="H174" s="81"/>
      <c r="ALX174" s="130"/>
      <c r="ALY174" s="130"/>
      <c r="ALZ174" s="130"/>
      <c r="AMA174" s="130"/>
      <c r="AMB174" s="130"/>
    </row>
    <row r="175" spans="1:1016" ht="47.25" x14ac:dyDescent="0.25">
      <c r="A175" s="170" t="s">
        <v>285</v>
      </c>
      <c r="B175" s="171" t="s">
        <v>286</v>
      </c>
      <c r="C175" s="71">
        <v>1696196.52571</v>
      </c>
      <c r="D175" s="259">
        <v>1696196.52571</v>
      </c>
      <c r="E175" s="259">
        <v>-127591.00106000001</v>
      </c>
      <c r="F175" s="73"/>
      <c r="G175" s="74"/>
    </row>
    <row r="176" spans="1:1016" ht="47.25" x14ac:dyDescent="0.25">
      <c r="A176" s="170" t="s">
        <v>287</v>
      </c>
      <c r="B176" s="171" t="s">
        <v>288</v>
      </c>
      <c r="C176" s="75">
        <v>745119.3</v>
      </c>
      <c r="D176" s="260">
        <v>745119.3</v>
      </c>
      <c r="E176" s="261">
        <v>0</v>
      </c>
      <c r="F176" s="71"/>
      <c r="G176" s="72"/>
    </row>
    <row r="177" spans="1:7" ht="57" customHeight="1" x14ac:dyDescent="0.25">
      <c r="A177" s="172" t="s">
        <v>289</v>
      </c>
      <c r="B177" s="173" t="s">
        <v>290</v>
      </c>
      <c r="C177" s="76">
        <v>745119.3</v>
      </c>
      <c r="D177" s="262">
        <v>745119.3</v>
      </c>
      <c r="E177" s="262">
        <v>0</v>
      </c>
      <c r="F177" s="76"/>
      <c r="G177" s="77"/>
    </row>
    <row r="178" spans="1:7" ht="67.5" customHeight="1" x14ac:dyDescent="0.25">
      <c r="A178" s="172" t="s">
        <v>291</v>
      </c>
      <c r="B178" s="173" t="s">
        <v>292</v>
      </c>
      <c r="C178" s="76">
        <v>0</v>
      </c>
      <c r="D178" s="262">
        <v>0</v>
      </c>
      <c r="E178" s="262">
        <v>0</v>
      </c>
      <c r="F178" s="76"/>
      <c r="G178" s="77"/>
    </row>
    <row r="179" spans="1:7" ht="47.25" x14ac:dyDescent="0.25">
      <c r="A179" s="174" t="s">
        <v>293</v>
      </c>
      <c r="B179" s="175" t="s">
        <v>294</v>
      </c>
      <c r="C179" s="78">
        <v>951077.22571000003</v>
      </c>
      <c r="D179" s="263">
        <v>951077.22571000003</v>
      </c>
      <c r="E179" s="264">
        <v>-29533.91</v>
      </c>
      <c r="F179" s="80"/>
      <c r="G179" s="176"/>
    </row>
    <row r="180" spans="1:7" ht="88.5" customHeight="1" x14ac:dyDescent="0.25">
      <c r="A180" s="172" t="s">
        <v>295</v>
      </c>
      <c r="B180" s="173" t="s">
        <v>296</v>
      </c>
      <c r="C180" s="76">
        <v>6303594.0899999999</v>
      </c>
      <c r="D180" s="262">
        <v>6303594.0899999999</v>
      </c>
      <c r="E180" s="262">
        <v>0</v>
      </c>
      <c r="F180" s="76"/>
      <c r="G180" s="77"/>
    </row>
    <row r="181" spans="1:7" ht="80.25" customHeight="1" x14ac:dyDescent="0.25">
      <c r="A181" s="172" t="s">
        <v>297</v>
      </c>
      <c r="B181" s="173" t="s">
        <v>298</v>
      </c>
      <c r="C181" s="76">
        <v>-5352516.8642899999</v>
      </c>
      <c r="D181" s="262">
        <v>-5352516.8642899999</v>
      </c>
      <c r="E181" s="262">
        <v>-29533.91</v>
      </c>
      <c r="F181" s="76"/>
      <c r="G181" s="77"/>
    </row>
    <row r="182" spans="1:7" ht="48.75" customHeight="1" x14ac:dyDescent="0.25">
      <c r="A182" s="174" t="s">
        <v>299</v>
      </c>
      <c r="B182" s="175" t="s">
        <v>300</v>
      </c>
      <c r="C182" s="80">
        <v>0</v>
      </c>
      <c r="D182" s="265">
        <v>0</v>
      </c>
      <c r="E182" s="264">
        <v>-98057.091060000006</v>
      </c>
      <c r="F182" s="80"/>
      <c r="G182" s="79"/>
    </row>
    <row r="183" spans="1:7" ht="66.75" customHeight="1" x14ac:dyDescent="0.25">
      <c r="A183" s="172" t="s">
        <v>301</v>
      </c>
      <c r="B183" s="173" t="s">
        <v>302</v>
      </c>
      <c r="C183" s="76">
        <v>0</v>
      </c>
      <c r="D183" s="262">
        <v>0</v>
      </c>
      <c r="E183" s="266">
        <v>0</v>
      </c>
      <c r="F183" s="76"/>
      <c r="G183" s="77"/>
    </row>
    <row r="184" spans="1:7" ht="52.5" customHeight="1" x14ac:dyDescent="0.25">
      <c r="A184" s="172" t="s">
        <v>303</v>
      </c>
      <c r="B184" s="173" t="s">
        <v>304</v>
      </c>
      <c r="C184" s="76">
        <v>0</v>
      </c>
      <c r="D184" s="262">
        <v>0</v>
      </c>
      <c r="E184" s="266">
        <v>0</v>
      </c>
      <c r="F184" s="76"/>
      <c r="G184" s="77"/>
    </row>
    <row r="185" spans="1:7" ht="50.25" customHeight="1" x14ac:dyDescent="0.25">
      <c r="A185" s="172" t="s">
        <v>305</v>
      </c>
      <c r="B185" s="173" t="s">
        <v>306</v>
      </c>
      <c r="C185" s="76">
        <v>0</v>
      </c>
      <c r="D185" s="262">
        <v>0</v>
      </c>
      <c r="E185" s="266">
        <v>0</v>
      </c>
      <c r="F185" s="76"/>
      <c r="G185" s="77"/>
    </row>
    <row r="186" spans="1:7" ht="49.5" customHeight="1" x14ac:dyDescent="0.25">
      <c r="A186" s="177" t="s">
        <v>307</v>
      </c>
      <c r="B186" s="173" t="s">
        <v>308</v>
      </c>
      <c r="C186" s="76">
        <v>0</v>
      </c>
      <c r="D186" s="262">
        <v>0</v>
      </c>
      <c r="E186" s="267">
        <v>-98057.091060000006</v>
      </c>
      <c r="F186" s="76"/>
      <c r="G186" s="77"/>
    </row>
    <row r="187" spans="1:7" ht="47.25" x14ac:dyDescent="0.25">
      <c r="A187" s="174" t="s">
        <v>309</v>
      </c>
      <c r="B187" s="175" t="s">
        <v>310</v>
      </c>
      <c r="C187" s="80">
        <v>1350364.31733</v>
      </c>
      <c r="D187" s="268">
        <v>1350364.31733</v>
      </c>
      <c r="E187" s="268">
        <v>-1887554.2744700001</v>
      </c>
      <c r="F187" s="80"/>
      <c r="G187" s="79"/>
    </row>
    <row r="188" spans="1:7" ht="31.5" outlineLevel="1" x14ac:dyDescent="0.25">
      <c r="A188" s="172" t="s">
        <v>311</v>
      </c>
      <c r="B188" s="173" t="s">
        <v>312</v>
      </c>
      <c r="C188" s="76">
        <v>-66274840.90546</v>
      </c>
      <c r="D188" s="262">
        <v>-66274840.90546</v>
      </c>
      <c r="E188" s="262">
        <v>-50885519.91911</v>
      </c>
      <c r="F188" s="76"/>
      <c r="G188" s="77"/>
    </row>
    <row r="189" spans="1:7" ht="31.5" outlineLevel="1" x14ac:dyDescent="0.25">
      <c r="A189" s="172" t="s">
        <v>313</v>
      </c>
      <c r="B189" s="173" t="s">
        <v>314</v>
      </c>
      <c r="C189" s="76">
        <v>68932617.210649997</v>
      </c>
      <c r="D189" s="262">
        <v>69032267.099360004</v>
      </c>
      <c r="E189" s="262">
        <v>48997965.644639999</v>
      </c>
      <c r="F189" s="76"/>
      <c r="G189" s="77"/>
    </row>
    <row r="190" spans="1:7" x14ac:dyDescent="0.25">
      <c r="C190" s="81"/>
      <c r="D190" s="251"/>
    </row>
    <row r="191" spans="1:7" x14ac:dyDescent="0.25">
      <c r="C191" s="82"/>
      <c r="D191" s="252"/>
    </row>
    <row r="192" spans="1:7" x14ac:dyDescent="0.25">
      <c r="C192" s="82"/>
      <c r="D192" s="252"/>
    </row>
  </sheetData>
  <protectedRanges>
    <protectedRange sqref="E59:E65" name="Диапазон1_3"/>
    <protectedRange sqref="E75" name="Диапазон1_5"/>
    <protectedRange sqref="E76:E77" name="Диапазон1_6"/>
  </protectedRanges>
  <autoFilter ref="A87:C171"/>
  <mergeCells count="16">
    <mergeCell ref="A7:A8"/>
    <mergeCell ref="B7:B8"/>
    <mergeCell ref="A2:C2"/>
    <mergeCell ref="A3:C3"/>
    <mergeCell ref="A4:C4"/>
    <mergeCell ref="A5:C5"/>
    <mergeCell ref="A6:C6"/>
    <mergeCell ref="C7:D7"/>
    <mergeCell ref="B85:B86"/>
    <mergeCell ref="C85:D85"/>
    <mergeCell ref="E7:E8"/>
    <mergeCell ref="F7:F8"/>
    <mergeCell ref="G7:G8"/>
    <mergeCell ref="E85:E86"/>
    <mergeCell ref="F85:F86"/>
    <mergeCell ref="G85:G86"/>
  </mergeCells>
  <printOptions horizontalCentered="1"/>
  <pageMargins left="0" right="0" top="0" bottom="0" header="0.511811023622047" footer="0.511811023622047"/>
  <pageSetup paperSize="9" scale="55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MI187"/>
  <sheetViews>
    <sheetView showGridLines="0" zoomScale="59" zoomScaleNormal="59" zoomScalePageLayoutView="75" workbookViewId="0">
      <pane ySplit="7" topLeftCell="A167" activePane="bottomLeft" state="frozen"/>
      <selection pane="bottomLeft" activeCell="J82" sqref="J82"/>
    </sheetView>
  </sheetViews>
  <sheetFormatPr defaultColWidth="9.375" defaultRowHeight="18.75" outlineLevelRow="1" outlineLevelCol="1" x14ac:dyDescent="0.3"/>
  <cols>
    <col min="1" max="1" width="37.25" style="1" customWidth="1"/>
    <col min="2" max="2" width="24.75" style="2" customWidth="1"/>
    <col min="3" max="3" width="19" style="104" customWidth="1" outlineLevel="1"/>
    <col min="4" max="4" width="17.75" style="105" customWidth="1"/>
    <col min="5" max="5" width="18.75" style="108" customWidth="1"/>
    <col min="6" max="6" width="15.625" style="126" customWidth="1"/>
    <col min="7" max="7" width="15" style="112" customWidth="1"/>
    <col min="8" max="8" width="15.625" style="4" customWidth="1"/>
    <col min="9" max="9" width="17.75" style="5" customWidth="1"/>
    <col min="10" max="14" width="9.375" style="5"/>
    <col min="15" max="1023" width="9.375" style="6"/>
  </cols>
  <sheetData>
    <row r="1" spans="1:8" ht="15.75" x14ac:dyDescent="0.25">
      <c r="A1" s="7"/>
      <c r="B1" s="8"/>
      <c r="C1" s="95"/>
      <c r="D1" s="96"/>
      <c r="E1" s="97"/>
      <c r="F1" s="110"/>
    </row>
    <row r="2" spans="1:8" ht="15.75" x14ac:dyDescent="0.25">
      <c r="A2" s="319" t="s">
        <v>0</v>
      </c>
      <c r="B2" s="319"/>
      <c r="C2" s="319"/>
      <c r="D2" s="319"/>
      <c r="E2" s="319"/>
      <c r="F2" s="319"/>
    </row>
    <row r="3" spans="1:8" ht="18.75" customHeight="1" x14ac:dyDescent="0.25">
      <c r="A3" s="319" t="s">
        <v>315</v>
      </c>
      <c r="B3" s="319"/>
      <c r="C3" s="319"/>
      <c r="D3" s="319"/>
      <c r="E3" s="319"/>
      <c r="F3" s="319"/>
    </row>
    <row r="4" spans="1:8" ht="18.75" customHeight="1" x14ac:dyDescent="0.25">
      <c r="A4" s="319" t="s">
        <v>2</v>
      </c>
      <c r="B4" s="319"/>
      <c r="C4" s="319"/>
      <c r="D4" s="319"/>
      <c r="E4" s="319"/>
      <c r="F4" s="319"/>
    </row>
    <row r="5" spans="1:8" ht="15.75" x14ac:dyDescent="0.25">
      <c r="A5" s="320" t="s">
        <v>1022</v>
      </c>
      <c r="B5" s="320"/>
      <c r="C5" s="320"/>
      <c r="D5" s="320"/>
      <c r="E5" s="320"/>
      <c r="F5" s="320"/>
    </row>
    <row r="6" spans="1:8" ht="68.25" customHeight="1" x14ac:dyDescent="0.25">
      <c r="A6" s="6"/>
      <c r="B6" s="8"/>
      <c r="C6" s="109"/>
      <c r="D6" s="96"/>
      <c r="E6" s="97"/>
      <c r="F6" s="111" t="s">
        <v>3</v>
      </c>
    </row>
    <row r="7" spans="1:8" ht="15.75" x14ac:dyDescent="0.25">
      <c r="A7" s="322" t="s">
        <v>4</v>
      </c>
      <c r="B7" s="322" t="s">
        <v>5</v>
      </c>
      <c r="C7" s="324" t="s">
        <v>1004</v>
      </c>
      <c r="D7" s="325"/>
      <c r="E7" s="326" t="s">
        <v>1015</v>
      </c>
      <c r="F7" s="328" t="s">
        <v>999</v>
      </c>
      <c r="G7" s="328" t="s">
        <v>1000</v>
      </c>
    </row>
    <row r="8" spans="1:8" ht="93" customHeight="1" x14ac:dyDescent="0.25">
      <c r="A8" s="323"/>
      <c r="B8" s="323"/>
      <c r="C8" s="229" t="s">
        <v>1006</v>
      </c>
      <c r="D8" s="229" t="s">
        <v>429</v>
      </c>
      <c r="E8" s="327"/>
      <c r="F8" s="329"/>
      <c r="G8" s="329"/>
    </row>
    <row r="9" spans="1:8" s="13" customFormat="1" ht="31.5" x14ac:dyDescent="0.2">
      <c r="A9" s="9" t="s">
        <v>6</v>
      </c>
      <c r="B9" s="10" t="s">
        <v>7</v>
      </c>
      <c r="C9" s="219">
        <v>25213826.94007</v>
      </c>
      <c r="D9" s="303">
        <v>25401271.937310003</v>
      </c>
      <c r="E9" s="284">
        <v>12920037.49436</v>
      </c>
      <c r="F9" s="214">
        <f>IFERROR(E9/C9,"-")</f>
        <v>0.51241874250462871</v>
      </c>
      <c r="G9" s="214">
        <f>IFERROR(E9/D9,"-")</f>
        <v>0.5086374228127819</v>
      </c>
      <c r="H9" s="11"/>
    </row>
    <row r="10" spans="1:8" s="13" customFormat="1" ht="15.75" x14ac:dyDescent="0.2">
      <c r="A10" s="14" t="s">
        <v>8</v>
      </c>
      <c r="B10" s="10"/>
      <c r="C10" s="220">
        <f>C11+C18+C26+C30+C36+C42+C46+C50</f>
        <v>21100014.332729995</v>
      </c>
      <c r="D10" s="303">
        <f>D11+D18+D26+D29+D30+D31+D32+D33</f>
        <v>23409577.868210003</v>
      </c>
      <c r="E10" s="303">
        <f>E11+E18+E26+E29+E30+E31+E32+E33</f>
        <v>11725369.261629999</v>
      </c>
      <c r="F10" s="214">
        <f t="shared" ref="F10:F77" si="0">IFERROR(E10/C10,"-")</f>
        <v>0.55570432686587323</v>
      </c>
      <c r="G10" s="214">
        <f t="shared" ref="G10:G77" si="1">IFERROR(E10/D10,"-")</f>
        <v>0.50087914133440847</v>
      </c>
      <c r="H10" s="11"/>
    </row>
    <row r="11" spans="1:8" s="13" customFormat="1" ht="15.75" x14ac:dyDescent="0.2">
      <c r="A11" s="15" t="s">
        <v>9</v>
      </c>
      <c r="B11" s="16" t="s">
        <v>10</v>
      </c>
      <c r="C11" s="221">
        <v>2588433.7620000001</v>
      </c>
      <c r="D11" s="304">
        <v>2588433.7620000001</v>
      </c>
      <c r="E11" s="278">
        <v>1431137.4730699998</v>
      </c>
      <c r="F11" s="215">
        <f t="shared" si="0"/>
        <v>0.55289708165613083</v>
      </c>
      <c r="G11" s="216">
        <f t="shared" si="1"/>
        <v>0.55289708165613083</v>
      </c>
      <c r="H11" s="11"/>
    </row>
    <row r="12" spans="1:8" s="13" customFormat="1" ht="63" x14ac:dyDescent="0.2">
      <c r="A12" s="17" t="s">
        <v>11</v>
      </c>
      <c r="B12" s="16" t="s">
        <v>12</v>
      </c>
      <c r="C12" s="221">
        <v>2588433.7620000001</v>
      </c>
      <c r="D12" s="304">
        <v>2588433.7620000001</v>
      </c>
      <c r="E12" s="278">
        <v>1399273.11237</v>
      </c>
      <c r="F12" s="215">
        <f t="shared" ref="F12:F25" si="2">IFERROR(E12/C12,"-")</f>
        <v>0.54058679534794285</v>
      </c>
      <c r="G12" s="216">
        <f t="shared" ref="G12:G25" si="3">IFERROR(E12/D12,"-")</f>
        <v>0.54058679534794285</v>
      </c>
      <c r="H12" s="11"/>
    </row>
    <row r="13" spans="1:8" s="13" customFormat="1" ht="78.75" x14ac:dyDescent="0.2">
      <c r="A13" s="17" t="s">
        <v>13</v>
      </c>
      <c r="B13" s="16" t="s">
        <v>14</v>
      </c>
      <c r="C13" s="221">
        <v>2588433.7620000001</v>
      </c>
      <c r="D13" s="304">
        <v>2588433.7620000001</v>
      </c>
      <c r="E13" s="278">
        <v>1399440.56403</v>
      </c>
      <c r="F13" s="215">
        <f t="shared" si="2"/>
        <v>0.54065148761956228</v>
      </c>
      <c r="G13" s="216">
        <f t="shared" si="3"/>
        <v>0.54065148761956228</v>
      </c>
      <c r="H13" s="11"/>
    </row>
    <row r="14" spans="1:8" s="13" customFormat="1" ht="157.5" x14ac:dyDescent="0.2">
      <c r="A14" s="17" t="s">
        <v>1016</v>
      </c>
      <c r="B14" s="16" t="s">
        <v>402</v>
      </c>
      <c r="C14" s="221">
        <v>0</v>
      </c>
      <c r="D14" s="304">
        <v>0</v>
      </c>
      <c r="E14" s="278">
        <v>-24.196660000000001</v>
      </c>
      <c r="F14" s="215" t="str">
        <f t="shared" si="2"/>
        <v>-</v>
      </c>
      <c r="G14" s="216" t="str">
        <f t="shared" si="3"/>
        <v>-</v>
      </c>
      <c r="H14" s="11"/>
    </row>
    <row r="15" spans="1:8" s="13" customFormat="1" ht="157.5" x14ac:dyDescent="0.2">
      <c r="A15" s="17" t="s">
        <v>1016</v>
      </c>
      <c r="B15" s="16" t="s">
        <v>1017</v>
      </c>
      <c r="C15" s="221">
        <v>0</v>
      </c>
      <c r="D15" s="304">
        <v>0</v>
      </c>
      <c r="E15" s="278">
        <v>-143.255</v>
      </c>
      <c r="F15" s="215" t="str">
        <f t="shared" si="2"/>
        <v>-</v>
      </c>
      <c r="G15" s="216" t="str">
        <f t="shared" si="3"/>
        <v>-</v>
      </c>
      <c r="H15" s="11"/>
    </row>
    <row r="16" spans="1:8" s="13" customFormat="1" ht="252" x14ac:dyDescent="0.2">
      <c r="A16" s="17" t="s">
        <v>1018</v>
      </c>
      <c r="B16" s="16" t="s">
        <v>1020</v>
      </c>
      <c r="C16" s="221">
        <v>0</v>
      </c>
      <c r="D16" s="304">
        <v>0</v>
      </c>
      <c r="E16" s="278">
        <v>17515.796699999999</v>
      </c>
      <c r="F16" s="215" t="str">
        <f t="shared" si="2"/>
        <v>-</v>
      </c>
      <c r="G16" s="216" t="str">
        <f t="shared" si="3"/>
        <v>-</v>
      </c>
      <c r="H16" s="11"/>
    </row>
    <row r="17" spans="1:8" s="13" customFormat="1" ht="220.5" x14ac:dyDescent="0.2">
      <c r="A17" s="17" t="s">
        <v>1019</v>
      </c>
      <c r="B17" s="16" t="s">
        <v>1021</v>
      </c>
      <c r="C17" s="221">
        <v>0</v>
      </c>
      <c r="D17" s="304">
        <v>0</v>
      </c>
      <c r="E17" s="278">
        <v>14348.564</v>
      </c>
      <c r="F17" s="215" t="str">
        <f t="shared" si="2"/>
        <v>-</v>
      </c>
      <c r="G17" s="216" t="str">
        <f t="shared" si="3"/>
        <v>-</v>
      </c>
      <c r="H17" s="11"/>
    </row>
    <row r="18" spans="1:8" s="13" customFormat="1" ht="15.75" x14ac:dyDescent="0.2">
      <c r="A18" s="15" t="s">
        <v>15</v>
      </c>
      <c r="B18" s="16" t="s">
        <v>16</v>
      </c>
      <c r="C18" s="221">
        <v>9277912.8031900004</v>
      </c>
      <c r="D18" s="304">
        <v>9284499.9940000009</v>
      </c>
      <c r="E18" s="278">
        <v>3854510.1740000001</v>
      </c>
      <c r="F18" s="215">
        <f t="shared" si="2"/>
        <v>0.41545014010852893</v>
      </c>
      <c r="G18" s="216">
        <f t="shared" si="3"/>
        <v>0.41515538548020164</v>
      </c>
      <c r="H18" s="11"/>
    </row>
    <row r="19" spans="1:8" s="13" customFormat="1" ht="126" x14ac:dyDescent="0.2">
      <c r="A19" s="15" t="s">
        <v>17</v>
      </c>
      <c r="B19" s="16" t="s">
        <v>18</v>
      </c>
      <c r="C19" s="221">
        <v>8639674.9989899993</v>
      </c>
      <c r="D19" s="304">
        <v>8646262.1889999993</v>
      </c>
      <c r="E19" s="278">
        <v>3511012.0920000002</v>
      </c>
      <c r="F19" s="215">
        <f t="shared" si="2"/>
        <v>0.40638242670128755</v>
      </c>
      <c r="G19" s="216">
        <f t="shared" si="3"/>
        <v>0.40607282259689065</v>
      </c>
      <c r="H19" s="11"/>
    </row>
    <row r="20" spans="1:8" s="13" customFormat="1" ht="173.25" x14ac:dyDescent="0.2">
      <c r="A20" s="15" t="s">
        <v>19</v>
      </c>
      <c r="B20" s="16" t="s">
        <v>20</v>
      </c>
      <c r="C20" s="221">
        <v>45962.155599999998</v>
      </c>
      <c r="D20" s="304">
        <v>45962.154999999999</v>
      </c>
      <c r="E20" s="278">
        <v>15855.3</v>
      </c>
      <c r="F20" s="215">
        <f t="shared" si="2"/>
        <v>0.34496423836135309</v>
      </c>
      <c r="G20" s="216">
        <f t="shared" si="3"/>
        <v>0.34496424286459154</v>
      </c>
      <c r="H20" s="11"/>
    </row>
    <row r="21" spans="1:8" s="13" customFormat="1" ht="78.75" x14ac:dyDescent="0.2">
      <c r="A21" s="15" t="s">
        <v>21</v>
      </c>
      <c r="B21" s="16" t="s">
        <v>22</v>
      </c>
      <c r="C21" s="221">
        <v>108128.09659999999</v>
      </c>
      <c r="D21" s="304">
        <v>108128.09600000001</v>
      </c>
      <c r="E21" s="278">
        <v>57982.57</v>
      </c>
      <c r="F21" s="215">
        <f t="shared" si="2"/>
        <v>0.5362396252520365</v>
      </c>
      <c r="G21" s="216">
        <f t="shared" si="3"/>
        <v>0.53623962822761617</v>
      </c>
      <c r="H21" s="11"/>
    </row>
    <row r="22" spans="1:8" s="13" customFormat="1" ht="141.75" x14ac:dyDescent="0.2">
      <c r="A22" s="15" t="s">
        <v>23</v>
      </c>
      <c r="B22" s="16" t="s">
        <v>24</v>
      </c>
      <c r="C22" s="221">
        <v>198975.61169999998</v>
      </c>
      <c r="D22" s="304">
        <v>198975.611</v>
      </c>
      <c r="E22" s="278">
        <v>165850.503</v>
      </c>
      <c r="F22" s="215">
        <f t="shared" si="2"/>
        <v>0.83352176471786177</v>
      </c>
      <c r="G22" s="216">
        <f t="shared" si="3"/>
        <v>0.83352176765020713</v>
      </c>
      <c r="H22" s="11"/>
    </row>
    <row r="23" spans="1:8" s="13" customFormat="1" ht="157.5" x14ac:dyDescent="0.2">
      <c r="A23" s="15" t="s">
        <v>412</v>
      </c>
      <c r="B23" s="16" t="s">
        <v>413</v>
      </c>
      <c r="C23" s="221">
        <v>230272.44530000002</v>
      </c>
      <c r="D23" s="304">
        <v>230272.44500000001</v>
      </c>
      <c r="E23" s="278">
        <v>25741.664000000001</v>
      </c>
      <c r="F23" s="215">
        <f t="shared" si="2"/>
        <v>0.11178786053391512</v>
      </c>
      <c r="G23" s="216">
        <f t="shared" si="3"/>
        <v>0.11178786067955286</v>
      </c>
      <c r="H23" s="11"/>
    </row>
    <row r="24" spans="1:8" s="13" customFormat="1" ht="110.25" x14ac:dyDescent="0.2">
      <c r="A24" s="15" t="s">
        <v>1024</v>
      </c>
      <c r="B24" s="16" t="s">
        <v>1026</v>
      </c>
      <c r="C24" s="221">
        <v>13253.214</v>
      </c>
      <c r="D24" s="304">
        <v>13253.214</v>
      </c>
      <c r="E24" s="278">
        <v>33723.088000000003</v>
      </c>
      <c r="F24" s="215">
        <f t="shared" si="2"/>
        <v>2.5445215024823415</v>
      </c>
      <c r="G24" s="216">
        <f t="shared" si="3"/>
        <v>2.5445215024823415</v>
      </c>
      <c r="H24" s="11"/>
    </row>
    <row r="25" spans="1:8" s="13" customFormat="1" ht="110.25" x14ac:dyDescent="0.2">
      <c r="A25" s="15" t="s">
        <v>1025</v>
      </c>
      <c r="B25" s="16" t="s">
        <v>1027</v>
      </c>
      <c r="C25" s="221">
        <v>41646.281000000003</v>
      </c>
      <c r="D25" s="304">
        <v>41646.281000000003</v>
      </c>
      <c r="E25" s="278">
        <v>44344.954360000003</v>
      </c>
      <c r="F25" s="215">
        <f t="shared" si="2"/>
        <v>1.0647998643624386</v>
      </c>
      <c r="G25" s="216">
        <f t="shared" si="3"/>
        <v>1.0647998643624386</v>
      </c>
      <c r="H25" s="11"/>
    </row>
    <row r="26" spans="1:8" s="13" customFormat="1" ht="47.25" x14ac:dyDescent="0.2">
      <c r="A26" s="17" t="s">
        <v>25</v>
      </c>
      <c r="B26" s="16" t="s">
        <v>26</v>
      </c>
      <c r="C26" s="221">
        <v>4322515.6826400002</v>
      </c>
      <c r="D26" s="304">
        <v>4322515.6826400002</v>
      </c>
      <c r="E26" s="278">
        <v>2108392.4249999998</v>
      </c>
      <c r="F26" s="215">
        <f t="shared" si="0"/>
        <v>0.48776975719664423</v>
      </c>
      <c r="G26" s="216">
        <f t="shared" si="1"/>
        <v>0.48776975719664423</v>
      </c>
      <c r="H26" s="11"/>
    </row>
    <row r="27" spans="1:8" s="13" customFormat="1" ht="47.25" x14ac:dyDescent="0.2">
      <c r="A27" s="17" t="s">
        <v>27</v>
      </c>
      <c r="B27" s="17" t="s">
        <v>1023</v>
      </c>
      <c r="C27" s="221">
        <v>4322515.6826400002</v>
      </c>
      <c r="D27" s="304">
        <v>4322515.6826400002</v>
      </c>
      <c r="E27" s="278">
        <v>2108392.4249999998</v>
      </c>
      <c r="F27" s="215">
        <f t="shared" si="0"/>
        <v>0.48776975719664423</v>
      </c>
      <c r="G27" s="216">
        <f t="shared" si="1"/>
        <v>0.48776975719664423</v>
      </c>
      <c r="H27" s="11"/>
    </row>
    <row r="28" spans="1:8" s="13" customFormat="1" ht="22.5" customHeight="1" outlineLevel="1" x14ac:dyDescent="0.2">
      <c r="A28" s="178" t="s">
        <v>29</v>
      </c>
      <c r="B28" s="179" t="s">
        <v>30</v>
      </c>
      <c r="C28" s="222">
        <v>1020295.7600000002</v>
      </c>
      <c r="D28" s="305">
        <f>D27-D29</f>
        <v>1020295.7600000002</v>
      </c>
      <c r="E28" s="305">
        <f>E27-E29</f>
        <v>519592.99537999975</v>
      </c>
      <c r="F28" s="217">
        <f t="shared" si="0"/>
        <v>0.50925723280473068</v>
      </c>
      <c r="G28" s="218">
        <f t="shared" si="1"/>
        <v>0.50925723280473068</v>
      </c>
      <c r="H28" s="11"/>
    </row>
    <row r="29" spans="1:8" s="13" customFormat="1" ht="37.5" customHeight="1" outlineLevel="1" x14ac:dyDescent="0.2">
      <c r="A29" s="178" t="s">
        <v>1002</v>
      </c>
      <c r="B29" s="179" t="s">
        <v>31</v>
      </c>
      <c r="C29" s="222">
        <v>3302219.92264</v>
      </c>
      <c r="D29" s="305">
        <v>3302219.92264</v>
      </c>
      <c r="E29" s="283">
        <v>1588799.4296200001</v>
      </c>
      <c r="F29" s="217">
        <f t="shared" si="0"/>
        <v>0.48113071413784425</v>
      </c>
      <c r="G29" s="218">
        <f t="shared" si="1"/>
        <v>0.48113071413784425</v>
      </c>
      <c r="H29" s="11"/>
    </row>
    <row r="30" spans="1:8" s="13" customFormat="1" ht="15.75" x14ac:dyDescent="0.2">
      <c r="A30" s="17" t="s">
        <v>32</v>
      </c>
      <c r="B30" s="16" t="s">
        <v>33</v>
      </c>
      <c r="C30" s="221">
        <v>2005576.1502499999</v>
      </c>
      <c r="D30" s="304">
        <v>2022611.21325</v>
      </c>
      <c r="E30" s="278">
        <v>1422105.2931400002</v>
      </c>
      <c r="F30" s="215">
        <f t="shared" si="0"/>
        <v>0.70907569027619888</v>
      </c>
      <c r="G30" s="216">
        <f t="shared" si="1"/>
        <v>0.70310363347334226</v>
      </c>
      <c r="H30" s="11"/>
    </row>
    <row r="31" spans="1:8" s="13" customFormat="1" ht="47.25" x14ac:dyDescent="0.2">
      <c r="A31" s="17" t="s">
        <v>34</v>
      </c>
      <c r="B31" s="16" t="s">
        <v>35</v>
      </c>
      <c r="C31" s="221">
        <v>1720331.65</v>
      </c>
      <c r="D31" s="304">
        <v>1722366.713</v>
      </c>
      <c r="E31" s="278">
        <v>1200360.6308599999</v>
      </c>
      <c r="F31" s="215">
        <f t="shared" si="0"/>
        <v>0.69774954780376208</v>
      </c>
      <c r="G31" s="216">
        <f t="shared" si="1"/>
        <v>0.69692512157833364</v>
      </c>
      <c r="H31" s="11"/>
    </row>
    <row r="32" spans="1:8" s="13" customFormat="1" ht="31.5" x14ac:dyDescent="0.2">
      <c r="A32" s="17" t="s">
        <v>316</v>
      </c>
      <c r="B32" s="16" t="s">
        <v>317</v>
      </c>
      <c r="C32" s="221">
        <v>0</v>
      </c>
      <c r="D32" s="304">
        <v>0</v>
      </c>
      <c r="E32" s="304">
        <v>1203.6947500000001</v>
      </c>
      <c r="F32" s="215" t="str">
        <f t="shared" si="0"/>
        <v>-</v>
      </c>
      <c r="G32" s="216" t="str">
        <f t="shared" si="1"/>
        <v>-</v>
      </c>
      <c r="H32" s="11"/>
    </row>
    <row r="33" spans="1:8" s="13" customFormat="1" ht="15.75" x14ac:dyDescent="0.2">
      <c r="A33" s="17" t="s">
        <v>42</v>
      </c>
      <c r="B33" s="16" t="s">
        <v>318</v>
      </c>
      <c r="C33" s="221">
        <v>166930.57999999999</v>
      </c>
      <c r="D33" s="304">
        <v>166930.58068000001</v>
      </c>
      <c r="E33" s="304">
        <v>118860.14118999999</v>
      </c>
      <c r="F33" s="215">
        <f t="shared" si="0"/>
        <v>0.71203335656055355</v>
      </c>
      <c r="G33" s="216">
        <f t="shared" si="1"/>
        <v>0.71203335366005016</v>
      </c>
      <c r="H33" s="11"/>
    </row>
    <row r="34" spans="1:8" s="13" customFormat="1" ht="47.25" x14ac:dyDescent="0.2">
      <c r="A34" s="17" t="s">
        <v>319</v>
      </c>
      <c r="B34" s="16" t="s">
        <v>320</v>
      </c>
      <c r="C34" s="221">
        <v>63416.798770000001</v>
      </c>
      <c r="D34" s="304">
        <v>78416.798769999994</v>
      </c>
      <c r="E34" s="304">
        <v>54455.802680000001</v>
      </c>
      <c r="F34" s="215">
        <f t="shared" si="0"/>
        <v>0.85869680804135617</v>
      </c>
      <c r="G34" s="216">
        <f t="shared" si="1"/>
        <v>0.69444052210957152</v>
      </c>
      <c r="H34" s="11"/>
    </row>
    <row r="35" spans="1:8" s="13" customFormat="1" ht="15.75" x14ac:dyDescent="0.2">
      <c r="A35" s="17" t="s">
        <v>43</v>
      </c>
      <c r="B35" s="16" t="s">
        <v>321</v>
      </c>
      <c r="C35" s="221">
        <v>54897.120799999997</v>
      </c>
      <c r="D35" s="304">
        <v>54897.120799999997</v>
      </c>
      <c r="E35" s="278">
        <v>47225.023659999999</v>
      </c>
      <c r="F35" s="215">
        <f t="shared" si="0"/>
        <v>0.86024591038297227</v>
      </c>
      <c r="G35" s="216">
        <f t="shared" si="1"/>
        <v>0.86024591038297227</v>
      </c>
      <c r="H35" s="11"/>
    </row>
    <row r="36" spans="1:8" s="13" customFormat="1" ht="15.75" x14ac:dyDescent="0.2">
      <c r="A36" s="17" t="s">
        <v>44</v>
      </c>
      <c r="B36" s="16" t="s">
        <v>45</v>
      </c>
      <c r="C36" s="221">
        <v>2701854.6944499998</v>
      </c>
      <c r="D36" s="304">
        <v>2705104.6944499998</v>
      </c>
      <c r="E36" s="278">
        <v>1318468.77413</v>
      </c>
      <c r="F36" s="215">
        <f t="shared" si="0"/>
        <v>0.48798655858078732</v>
      </c>
      <c r="G36" s="216">
        <f t="shared" si="1"/>
        <v>0.48740027579526651</v>
      </c>
      <c r="H36" s="11"/>
    </row>
    <row r="37" spans="1:8" s="13" customFormat="1" ht="15.75" x14ac:dyDescent="0.2">
      <c r="A37" s="17" t="s">
        <v>322</v>
      </c>
      <c r="B37" s="17" t="s">
        <v>323</v>
      </c>
      <c r="C37" s="221">
        <v>190599.84875999996</v>
      </c>
      <c r="D37" s="304">
        <v>193106.84875999999</v>
      </c>
      <c r="E37" s="278">
        <v>83941.381769999993</v>
      </c>
      <c r="F37" s="215">
        <f t="shared" si="0"/>
        <v>0.44040633985862987</v>
      </c>
      <c r="G37" s="216">
        <f t="shared" si="1"/>
        <v>0.43468878659153776</v>
      </c>
      <c r="H37" s="11"/>
    </row>
    <row r="38" spans="1:8" s="13" customFormat="1" ht="15.75" x14ac:dyDescent="0.2">
      <c r="A38" s="17" t="s">
        <v>46</v>
      </c>
      <c r="B38" s="17" t="s">
        <v>47</v>
      </c>
      <c r="C38" s="221">
        <v>1840389.7</v>
      </c>
      <c r="D38" s="304">
        <v>1840389.7</v>
      </c>
      <c r="E38" s="304">
        <v>890082.29269000003</v>
      </c>
      <c r="F38" s="215">
        <f t="shared" si="0"/>
        <v>0.48363794509934505</v>
      </c>
      <c r="G38" s="216">
        <f t="shared" si="1"/>
        <v>0.48363794509934505</v>
      </c>
      <c r="H38" s="11"/>
    </row>
    <row r="39" spans="1:8" s="13" customFormat="1" ht="15.75" x14ac:dyDescent="0.2">
      <c r="A39" s="17" t="s">
        <v>48</v>
      </c>
      <c r="B39" s="17" t="s">
        <v>49</v>
      </c>
      <c r="C39" s="221">
        <v>419830.79977520014</v>
      </c>
      <c r="D39" s="304">
        <v>419830.83919999999</v>
      </c>
      <c r="E39" s="304">
        <v>160275.05716999999</v>
      </c>
      <c r="F39" s="215">
        <f t="shared" si="0"/>
        <v>0.38176107435619261</v>
      </c>
      <c r="G39" s="216">
        <f t="shared" si="1"/>
        <v>0.38176103850638704</v>
      </c>
      <c r="H39" s="11"/>
    </row>
    <row r="40" spans="1:8" s="13" customFormat="1" ht="15.75" x14ac:dyDescent="0.2">
      <c r="A40" s="17" t="s">
        <v>50</v>
      </c>
      <c r="B40" s="17" t="s">
        <v>51</v>
      </c>
      <c r="C40" s="221">
        <v>4652.63</v>
      </c>
      <c r="D40" s="304">
        <v>4652.63</v>
      </c>
      <c r="E40" s="304">
        <v>2947</v>
      </c>
      <c r="F40" s="215">
        <f t="shared" si="0"/>
        <v>0.63340519233207881</v>
      </c>
      <c r="G40" s="216">
        <f t="shared" si="1"/>
        <v>0.63340519233207881</v>
      </c>
      <c r="H40" s="11"/>
    </row>
    <row r="41" spans="1:8" s="13" customFormat="1" ht="15.75" x14ac:dyDescent="0.2">
      <c r="A41" s="17" t="s">
        <v>324</v>
      </c>
      <c r="B41" s="17" t="s">
        <v>325</v>
      </c>
      <c r="C41" s="221">
        <v>246381.67649000001</v>
      </c>
      <c r="D41" s="304">
        <v>247124.67649000001</v>
      </c>
      <c r="E41" s="304">
        <v>181223.04250000001</v>
      </c>
      <c r="F41" s="215">
        <f t="shared" si="0"/>
        <v>0.73553782522197986</v>
      </c>
      <c r="G41" s="216">
        <f t="shared" si="1"/>
        <v>0.73332637223435382</v>
      </c>
      <c r="H41" s="11"/>
    </row>
    <row r="42" spans="1:8" s="13" customFormat="1" ht="31.5" x14ac:dyDescent="0.2">
      <c r="A42" s="17" t="s">
        <v>52</v>
      </c>
      <c r="B42" s="16" t="s">
        <v>53</v>
      </c>
      <c r="C42" s="221">
        <v>9211.1851999999999</v>
      </c>
      <c r="D42" s="304">
        <v>9211.1851999999999</v>
      </c>
      <c r="E42" s="278">
        <v>10883.629570000001</v>
      </c>
      <c r="F42" s="215">
        <f t="shared" si="0"/>
        <v>1.1815666859027003</v>
      </c>
      <c r="G42" s="216">
        <f t="shared" si="1"/>
        <v>1.1815666859027003</v>
      </c>
      <c r="H42" s="11"/>
    </row>
    <row r="43" spans="1:8" s="13" customFormat="1" ht="15.75" x14ac:dyDescent="0.2">
      <c r="A43" s="17" t="s">
        <v>54</v>
      </c>
      <c r="B43" s="16" t="s">
        <v>55</v>
      </c>
      <c r="C43" s="221">
        <v>9075.1851999999999</v>
      </c>
      <c r="D43" s="304">
        <v>9075.1851999999999</v>
      </c>
      <c r="E43" s="304">
        <v>10848.98898</v>
      </c>
      <c r="F43" s="215">
        <f t="shared" si="0"/>
        <v>1.1954564828054419</v>
      </c>
      <c r="G43" s="216">
        <f t="shared" si="1"/>
        <v>1.1954564828054419</v>
      </c>
      <c r="H43" s="11"/>
    </row>
    <row r="44" spans="1:8" s="13" customFormat="1" ht="47.25" x14ac:dyDescent="0.2">
      <c r="A44" s="17" t="s">
        <v>56</v>
      </c>
      <c r="B44" s="16" t="s">
        <v>57</v>
      </c>
      <c r="C44" s="221">
        <v>0</v>
      </c>
      <c r="D44" s="304">
        <v>0</v>
      </c>
      <c r="E44" s="304">
        <v>0</v>
      </c>
      <c r="F44" s="215" t="str">
        <f t="shared" si="0"/>
        <v>-</v>
      </c>
      <c r="G44" s="216" t="str">
        <f t="shared" si="1"/>
        <v>-</v>
      </c>
      <c r="H44" s="11"/>
    </row>
    <row r="45" spans="1:8" s="13" customFormat="1" ht="63" x14ac:dyDescent="0.2">
      <c r="A45" s="17" t="s">
        <v>58</v>
      </c>
      <c r="B45" s="16" t="s">
        <v>59</v>
      </c>
      <c r="C45" s="221">
        <v>136</v>
      </c>
      <c r="D45" s="304">
        <v>136</v>
      </c>
      <c r="E45" s="304">
        <v>34.640589999999996</v>
      </c>
      <c r="F45" s="215">
        <f t="shared" si="0"/>
        <v>0.25471022058823528</v>
      </c>
      <c r="G45" s="216">
        <f t="shared" si="1"/>
        <v>0.25471022058823528</v>
      </c>
      <c r="H45" s="11"/>
    </row>
    <row r="46" spans="1:8" s="13" customFormat="1" ht="15.75" x14ac:dyDescent="0.2">
      <c r="A46" s="17" t="s">
        <v>60</v>
      </c>
      <c r="B46" s="16" t="s">
        <v>61</v>
      </c>
      <c r="C46" s="221">
        <v>194510.05499999999</v>
      </c>
      <c r="D46" s="304">
        <v>194510.05499999999</v>
      </c>
      <c r="E46" s="278">
        <v>102962.077</v>
      </c>
      <c r="F46" s="215">
        <f t="shared" si="0"/>
        <v>0.52934063999930492</v>
      </c>
      <c r="G46" s="216">
        <f t="shared" si="1"/>
        <v>0.52934063999930492</v>
      </c>
      <c r="H46" s="11"/>
    </row>
    <row r="47" spans="1:8" s="13" customFormat="1" ht="47.25" x14ac:dyDescent="0.2">
      <c r="A47" s="17" t="s">
        <v>326</v>
      </c>
      <c r="B47" s="16" t="s">
        <v>327</v>
      </c>
      <c r="C47" s="221">
        <v>123720.155</v>
      </c>
      <c r="D47" s="304">
        <v>123720.155</v>
      </c>
      <c r="E47" s="304">
        <v>64425.548360000001</v>
      </c>
      <c r="F47" s="215">
        <f t="shared" si="0"/>
        <v>0.52073607861225202</v>
      </c>
      <c r="G47" s="216">
        <f t="shared" si="1"/>
        <v>0.52073607861225202</v>
      </c>
      <c r="H47" s="11"/>
    </row>
    <row r="48" spans="1:8" s="13" customFormat="1" ht="110.25" x14ac:dyDescent="0.2">
      <c r="A48" s="17" t="s">
        <v>62</v>
      </c>
      <c r="B48" s="16" t="s">
        <v>63</v>
      </c>
      <c r="C48" s="221">
        <v>3073</v>
      </c>
      <c r="D48" s="304">
        <v>3073</v>
      </c>
      <c r="E48" s="304">
        <v>3846.15</v>
      </c>
      <c r="F48" s="215">
        <f t="shared" si="0"/>
        <v>1.2515945330296128</v>
      </c>
      <c r="G48" s="216">
        <f t="shared" si="1"/>
        <v>1.2515945330296128</v>
      </c>
      <c r="H48" s="11"/>
    </row>
    <row r="49" spans="1:9" s="13" customFormat="1" ht="63" x14ac:dyDescent="0.2">
      <c r="A49" s="17" t="s">
        <v>64</v>
      </c>
      <c r="B49" s="16" t="s">
        <v>65</v>
      </c>
      <c r="C49" s="221">
        <v>67716.899999999994</v>
      </c>
      <c r="D49" s="304">
        <v>67716.899999999994</v>
      </c>
      <c r="E49" s="304">
        <v>34687.178520000001</v>
      </c>
      <c r="F49" s="215">
        <f t="shared" si="0"/>
        <v>0.51223813435050936</v>
      </c>
      <c r="G49" s="216">
        <f t="shared" si="1"/>
        <v>0.51223813435050936</v>
      </c>
      <c r="H49" s="11"/>
    </row>
    <row r="50" spans="1:9" s="13" customFormat="1" ht="47.25" x14ac:dyDescent="0.2">
      <c r="A50" s="17" t="s">
        <v>66</v>
      </c>
      <c r="B50" s="16" t="s">
        <v>67</v>
      </c>
      <c r="C50" s="221">
        <v>0</v>
      </c>
      <c r="D50" s="304">
        <v>0</v>
      </c>
      <c r="E50" s="278">
        <v>-6.6256700000000004</v>
      </c>
      <c r="F50" s="215" t="str">
        <f t="shared" si="0"/>
        <v>-</v>
      </c>
      <c r="G50" s="216" t="str">
        <f t="shared" si="1"/>
        <v>-</v>
      </c>
      <c r="H50" s="11"/>
    </row>
    <row r="51" spans="1:9" s="13" customFormat="1" ht="47.25" x14ac:dyDescent="0.2">
      <c r="A51" s="17" t="s">
        <v>328</v>
      </c>
      <c r="B51" s="16" t="s">
        <v>329</v>
      </c>
      <c r="C51" s="221">
        <v>0</v>
      </c>
      <c r="D51" s="304">
        <v>0</v>
      </c>
      <c r="E51" s="278">
        <v>0</v>
      </c>
      <c r="F51" s="215" t="str">
        <f t="shared" si="0"/>
        <v>-</v>
      </c>
      <c r="G51" s="216" t="str">
        <f t="shared" si="1"/>
        <v>-</v>
      </c>
      <c r="H51" s="11"/>
    </row>
    <row r="52" spans="1:9" s="13" customFormat="1" ht="15.75" x14ac:dyDescent="0.2">
      <c r="A52" s="17" t="s">
        <v>44</v>
      </c>
      <c r="B52" s="16" t="s">
        <v>68</v>
      </c>
      <c r="C52" s="221">
        <v>0</v>
      </c>
      <c r="D52" s="304">
        <v>0</v>
      </c>
      <c r="E52" s="278">
        <v>-31.159459999999999</v>
      </c>
      <c r="F52" s="215" t="str">
        <f t="shared" si="0"/>
        <v>-</v>
      </c>
      <c r="G52" s="216" t="str">
        <f t="shared" si="1"/>
        <v>-</v>
      </c>
      <c r="H52" s="11"/>
    </row>
    <row r="53" spans="1:9" s="13" customFormat="1" ht="47.25" x14ac:dyDescent="0.2">
      <c r="A53" s="17" t="s">
        <v>69</v>
      </c>
      <c r="B53" s="16" t="s">
        <v>70</v>
      </c>
      <c r="C53" s="221">
        <v>0</v>
      </c>
      <c r="D53" s="304">
        <v>0</v>
      </c>
      <c r="E53" s="278">
        <v>0</v>
      </c>
      <c r="F53" s="215" t="str">
        <f t="shared" si="0"/>
        <v>-</v>
      </c>
      <c r="G53" s="216" t="str">
        <f t="shared" si="1"/>
        <v>-</v>
      </c>
      <c r="H53" s="11"/>
    </row>
    <row r="54" spans="1:9" s="13" customFormat="1" ht="31.5" x14ac:dyDescent="0.2">
      <c r="A54" s="17" t="s">
        <v>330</v>
      </c>
      <c r="B54" s="16" t="s">
        <v>331</v>
      </c>
      <c r="C54" s="221">
        <v>0</v>
      </c>
      <c r="D54" s="304">
        <v>0</v>
      </c>
      <c r="E54" s="278">
        <v>24.53295</v>
      </c>
      <c r="F54" s="215" t="str">
        <f t="shared" si="0"/>
        <v>-</v>
      </c>
      <c r="G54" s="216" t="str">
        <f t="shared" si="1"/>
        <v>-</v>
      </c>
      <c r="H54" s="11"/>
    </row>
    <row r="55" spans="1:9" s="13" customFormat="1" ht="15.75" x14ac:dyDescent="0.2">
      <c r="A55" s="14" t="s">
        <v>71</v>
      </c>
      <c r="B55" s="10"/>
      <c r="C55" s="220">
        <f>C56+C57+C58+C59+C60+C61+C62</f>
        <v>4113812.6073400001</v>
      </c>
      <c r="D55" s="303">
        <f>D56+D57+D58+D59+D60+D61+D62</f>
        <v>4274385.3515799996</v>
      </c>
      <c r="E55" s="303">
        <f>E56+E57+E58+E59+E60+E61+E62</f>
        <v>2671584.2732300004</v>
      </c>
      <c r="F55" s="214">
        <f t="shared" si="0"/>
        <v>0.64941807715384792</v>
      </c>
      <c r="G55" s="214">
        <f t="shared" si="1"/>
        <v>0.62502185776078101</v>
      </c>
      <c r="H55" s="11"/>
    </row>
    <row r="56" spans="1:9" s="13" customFormat="1" ht="47.25" x14ac:dyDescent="0.2">
      <c r="A56" s="17" t="s">
        <v>72</v>
      </c>
      <c r="B56" s="16" t="s">
        <v>73</v>
      </c>
      <c r="C56" s="221">
        <v>2251958.6481399997</v>
      </c>
      <c r="D56" s="304">
        <v>2342883.57473</v>
      </c>
      <c r="E56" s="278">
        <v>1432580.84369</v>
      </c>
      <c r="F56" s="215">
        <f t="shared" si="0"/>
        <v>0.63614882310260756</v>
      </c>
      <c r="G56" s="216">
        <f t="shared" si="1"/>
        <v>0.61146053484757323</v>
      </c>
      <c r="H56" s="11"/>
    </row>
    <row r="57" spans="1:9" s="13" customFormat="1" ht="31.5" x14ac:dyDescent="0.2">
      <c r="A57" s="17" t="s">
        <v>74</v>
      </c>
      <c r="B57" s="16" t="s">
        <v>75</v>
      </c>
      <c r="C57" s="221">
        <v>9483.6359499999999</v>
      </c>
      <c r="D57" s="304">
        <v>9483.6359499999999</v>
      </c>
      <c r="E57" s="278">
        <v>4376.2037399999999</v>
      </c>
      <c r="F57" s="215">
        <f t="shared" si="0"/>
        <v>0.46144788381506779</v>
      </c>
      <c r="G57" s="216">
        <f t="shared" si="1"/>
        <v>0.46144788381506779</v>
      </c>
      <c r="H57" s="11"/>
    </row>
    <row r="58" spans="1:9" s="13" customFormat="1" ht="47.25" x14ac:dyDescent="0.25">
      <c r="A58" s="18" t="s">
        <v>76</v>
      </c>
      <c r="B58" s="16" t="s">
        <v>77</v>
      </c>
      <c r="C58" s="221">
        <v>764784.27151999995</v>
      </c>
      <c r="D58" s="304">
        <v>754344.13916999998</v>
      </c>
      <c r="E58" s="278">
        <v>503095.91518000001</v>
      </c>
      <c r="F58" s="215">
        <f t="shared" si="0"/>
        <v>0.65782722515998227</v>
      </c>
      <c r="G58" s="216">
        <f t="shared" si="1"/>
        <v>0.66693156220919703</v>
      </c>
      <c r="H58" s="11"/>
    </row>
    <row r="59" spans="1:9" s="13" customFormat="1" ht="31.5" x14ac:dyDescent="0.2">
      <c r="A59" s="17" t="s">
        <v>78</v>
      </c>
      <c r="B59" s="16" t="s">
        <v>79</v>
      </c>
      <c r="C59" s="221">
        <v>297164.86910000001</v>
      </c>
      <c r="D59" s="304">
        <v>368592.81910000002</v>
      </c>
      <c r="E59" s="278">
        <v>159586.36808000001</v>
      </c>
      <c r="F59" s="215">
        <f t="shared" si="0"/>
        <v>0.53702972549657957</v>
      </c>
      <c r="G59" s="216">
        <f t="shared" si="1"/>
        <v>0.4329611425140214</v>
      </c>
      <c r="H59" s="11"/>
    </row>
    <row r="60" spans="1:9" s="13" customFormat="1" ht="15.75" x14ac:dyDescent="0.2">
      <c r="A60" s="17" t="s">
        <v>80</v>
      </c>
      <c r="B60" s="16" t="s">
        <v>81</v>
      </c>
      <c r="C60" s="221">
        <v>131.1</v>
      </c>
      <c r="D60" s="304">
        <v>131.1</v>
      </c>
      <c r="E60" s="278">
        <v>34.371000000000002</v>
      </c>
      <c r="F60" s="215">
        <f t="shared" si="0"/>
        <v>0.26217391304347831</v>
      </c>
      <c r="G60" s="216">
        <f t="shared" si="1"/>
        <v>0.26217391304347831</v>
      </c>
      <c r="H60" s="11"/>
    </row>
    <row r="61" spans="1:9" s="13" customFormat="1" ht="15.75" x14ac:dyDescent="0.2">
      <c r="A61" s="17" t="s">
        <v>82</v>
      </c>
      <c r="B61" s="16" t="s">
        <v>83</v>
      </c>
      <c r="C61" s="221">
        <v>745477.62699999998</v>
      </c>
      <c r="D61" s="304">
        <v>745477.62699999998</v>
      </c>
      <c r="E61" s="278">
        <v>533329.80335000006</v>
      </c>
      <c r="F61" s="215">
        <f t="shared" si="0"/>
        <v>0.71542026753540666</v>
      </c>
      <c r="G61" s="216">
        <f t="shared" si="1"/>
        <v>0.71542026753540666</v>
      </c>
      <c r="H61" s="11"/>
      <c r="I61" s="11"/>
    </row>
    <row r="62" spans="1:9" s="13" customFormat="1" ht="15.75" x14ac:dyDescent="0.25">
      <c r="A62" s="17" t="s">
        <v>84</v>
      </c>
      <c r="B62" s="16" t="s">
        <v>85</v>
      </c>
      <c r="C62" s="221">
        <v>44812.455630000004</v>
      </c>
      <c r="D62" s="304">
        <v>53472.455630000004</v>
      </c>
      <c r="E62" s="278">
        <v>38580.768189999995</v>
      </c>
      <c r="F62" s="215">
        <f t="shared" si="0"/>
        <v>0.86093849684443169</v>
      </c>
      <c r="G62" s="216">
        <f t="shared" si="1"/>
        <v>0.72150732064668399</v>
      </c>
      <c r="H62" s="11"/>
      <c r="I62" s="19"/>
    </row>
    <row r="63" spans="1:9" s="13" customFormat="1" ht="15.75" x14ac:dyDescent="0.2">
      <c r="A63" s="9" t="s">
        <v>86</v>
      </c>
      <c r="B63" s="10" t="s">
        <v>87</v>
      </c>
      <c r="C63" s="113">
        <v>41244392.058650002</v>
      </c>
      <c r="D63" s="303">
        <v>41246822.871260002</v>
      </c>
      <c r="E63" s="282">
        <v>20733142.807529997</v>
      </c>
      <c r="F63" s="214">
        <f t="shared" si="0"/>
        <v>0.50268998456922886</v>
      </c>
      <c r="G63" s="214">
        <f t="shared" si="1"/>
        <v>0.50266035937464781</v>
      </c>
      <c r="H63" s="11"/>
      <c r="I63" s="11"/>
    </row>
    <row r="64" spans="1:9" s="13" customFormat="1" ht="63" x14ac:dyDescent="0.2">
      <c r="A64" s="9" t="s">
        <v>88</v>
      </c>
      <c r="B64" s="10" t="s">
        <v>89</v>
      </c>
      <c r="C64" s="113">
        <v>41146756.072980002</v>
      </c>
      <c r="D64" s="303">
        <v>41146756.072980002</v>
      </c>
      <c r="E64" s="284">
        <v>20640632.92024</v>
      </c>
      <c r="F64" s="214">
        <f t="shared" si="0"/>
        <v>0.50163451241771562</v>
      </c>
      <c r="G64" s="214">
        <f t="shared" si="1"/>
        <v>0.50163451241771562</v>
      </c>
      <c r="H64" s="11"/>
    </row>
    <row r="65" spans="1:9" s="13" customFormat="1" ht="31.5" x14ac:dyDescent="0.25">
      <c r="A65" s="18" t="s">
        <v>90</v>
      </c>
      <c r="B65" s="16" t="s">
        <v>91</v>
      </c>
      <c r="C65" s="114">
        <v>21561715.199999999</v>
      </c>
      <c r="D65" s="304">
        <v>21561715.199999999</v>
      </c>
      <c r="E65" s="278">
        <v>10918032.4</v>
      </c>
      <c r="F65" s="215">
        <f t="shared" si="0"/>
        <v>0.50636196140833922</v>
      </c>
      <c r="G65" s="216">
        <f t="shared" si="1"/>
        <v>0.50636196140833922</v>
      </c>
      <c r="H65" s="11"/>
    </row>
    <row r="66" spans="1:9" s="13" customFormat="1" ht="34.5" customHeight="1" x14ac:dyDescent="0.25">
      <c r="A66" s="18" t="s">
        <v>92</v>
      </c>
      <c r="B66" s="16" t="s">
        <v>332</v>
      </c>
      <c r="C66" s="114">
        <v>20213598.199999999</v>
      </c>
      <c r="D66" s="304">
        <v>20213598.199999999</v>
      </c>
      <c r="E66" s="278">
        <v>10106799</v>
      </c>
      <c r="F66" s="215">
        <f t="shared" si="0"/>
        <v>0.49999999505283527</v>
      </c>
      <c r="G66" s="216">
        <f t="shared" si="1"/>
        <v>0.49999999505283527</v>
      </c>
      <c r="H66" s="11"/>
    </row>
    <row r="67" spans="1:9" s="13" customFormat="1" ht="71.25" customHeight="1" outlineLevel="1" x14ac:dyDescent="0.25">
      <c r="A67" s="18" t="s">
        <v>333</v>
      </c>
      <c r="B67" s="20" t="s">
        <v>97</v>
      </c>
      <c r="C67" s="114">
        <v>1348117</v>
      </c>
      <c r="D67" s="304">
        <v>1348117</v>
      </c>
      <c r="E67" s="278">
        <v>674058.6</v>
      </c>
      <c r="F67" s="215">
        <f t="shared" si="0"/>
        <v>0.500000074177538</v>
      </c>
      <c r="G67" s="215">
        <f t="shared" si="1"/>
        <v>0.500000074177538</v>
      </c>
      <c r="H67" s="11"/>
    </row>
    <row r="68" spans="1:9" s="13" customFormat="1" ht="54" customHeight="1" x14ac:dyDescent="0.25">
      <c r="A68" s="18" t="s">
        <v>98</v>
      </c>
      <c r="B68" s="16" t="s">
        <v>99</v>
      </c>
      <c r="C68" s="114">
        <v>17928137.600000001</v>
      </c>
      <c r="D68" s="304">
        <v>17928137.47298</v>
      </c>
      <c r="E68" s="278">
        <v>8622677.9884500001</v>
      </c>
      <c r="F68" s="215">
        <f t="shared" si="0"/>
        <v>0.48095782065226894</v>
      </c>
      <c r="G68" s="216">
        <f t="shared" si="1"/>
        <v>0.48095782405983223</v>
      </c>
      <c r="H68" s="11"/>
    </row>
    <row r="69" spans="1:9" s="13" customFormat="1" ht="35.25" customHeight="1" x14ac:dyDescent="0.25">
      <c r="A69" s="18" t="s">
        <v>100</v>
      </c>
      <c r="B69" s="16" t="s">
        <v>101</v>
      </c>
      <c r="C69" s="114">
        <v>1133707.1000000001</v>
      </c>
      <c r="D69" s="304">
        <v>1133707.1000000001</v>
      </c>
      <c r="E69" s="278">
        <v>682503.83608000004</v>
      </c>
      <c r="F69" s="215">
        <f t="shared" si="0"/>
        <v>0.60201072753271101</v>
      </c>
      <c r="G69" s="216">
        <f t="shared" si="1"/>
        <v>0.60201072753271101</v>
      </c>
      <c r="H69" s="11"/>
    </row>
    <row r="70" spans="1:9" s="13" customFormat="1" ht="15.75" x14ac:dyDescent="0.2">
      <c r="A70" s="15" t="s">
        <v>102</v>
      </c>
      <c r="B70" s="16" t="s">
        <v>103</v>
      </c>
      <c r="C70" s="114">
        <v>523196.3</v>
      </c>
      <c r="D70" s="304">
        <v>523196.3</v>
      </c>
      <c r="E70" s="278">
        <v>417418.69571</v>
      </c>
      <c r="F70" s="215">
        <f t="shared" si="0"/>
        <v>0.79782425011415414</v>
      </c>
      <c r="G70" s="216">
        <f t="shared" si="1"/>
        <v>0.79782425011415414</v>
      </c>
      <c r="H70" s="11"/>
    </row>
    <row r="71" spans="1:9" s="13" customFormat="1" ht="47.25" x14ac:dyDescent="0.2">
      <c r="A71" s="15" t="s">
        <v>104</v>
      </c>
      <c r="B71" s="16" t="s">
        <v>105</v>
      </c>
      <c r="C71" s="114">
        <v>96396.692079999993</v>
      </c>
      <c r="D71" s="304">
        <v>96396.692079999993</v>
      </c>
      <c r="E71" s="278">
        <v>85960.714420000004</v>
      </c>
      <c r="F71" s="216">
        <f t="shared" si="0"/>
        <v>0.89173925541615962</v>
      </c>
      <c r="G71" s="216">
        <f t="shared" si="1"/>
        <v>0.89173925541615962</v>
      </c>
      <c r="H71" s="11"/>
    </row>
    <row r="72" spans="1:9" s="13" customFormat="1" ht="48.75" customHeight="1" x14ac:dyDescent="0.2">
      <c r="A72" s="15" t="s">
        <v>334</v>
      </c>
      <c r="B72" s="16" t="s">
        <v>107</v>
      </c>
      <c r="C72" s="114">
        <v>0</v>
      </c>
      <c r="D72" s="304">
        <v>900</v>
      </c>
      <c r="E72" s="278">
        <v>1190.75</v>
      </c>
      <c r="F72" s="216" t="str">
        <f t="shared" si="0"/>
        <v>-</v>
      </c>
      <c r="G72" s="216">
        <f t="shared" si="1"/>
        <v>1.3230555555555557</v>
      </c>
      <c r="H72" s="11"/>
    </row>
    <row r="73" spans="1:9" s="13" customFormat="1" ht="15.75" outlineLevel="1" x14ac:dyDescent="0.2">
      <c r="A73" s="15" t="s">
        <v>108</v>
      </c>
      <c r="B73" s="16" t="s">
        <v>109</v>
      </c>
      <c r="C73" s="114">
        <v>1239.29359</v>
      </c>
      <c r="D73" s="304">
        <v>2770.1062000000002</v>
      </c>
      <c r="E73" s="278">
        <v>8485.7904799999997</v>
      </c>
      <c r="F73" s="215">
        <f t="shared" si="0"/>
        <v>6.8472802154976042</v>
      </c>
      <c r="G73" s="216">
        <f t="shared" si="1"/>
        <v>3.0633448204982172</v>
      </c>
      <c r="H73" s="11"/>
    </row>
    <row r="74" spans="1:9" s="13" customFormat="1" ht="150.75" customHeight="1" outlineLevel="1" x14ac:dyDescent="0.2">
      <c r="A74" s="15" t="s">
        <v>335</v>
      </c>
      <c r="B74" s="16" t="s">
        <v>336</v>
      </c>
      <c r="C74" s="114">
        <v>0</v>
      </c>
      <c r="D74" s="304">
        <v>0</v>
      </c>
      <c r="E74" s="278">
        <v>0</v>
      </c>
      <c r="F74" s="215" t="str">
        <f t="shared" si="0"/>
        <v>-</v>
      </c>
      <c r="G74" s="215" t="str">
        <f t="shared" si="1"/>
        <v>-</v>
      </c>
      <c r="H74" s="11"/>
    </row>
    <row r="75" spans="1:9" s="13" customFormat="1" ht="94.5" customHeight="1" x14ac:dyDescent="0.25">
      <c r="A75" s="18" t="s">
        <v>110</v>
      </c>
      <c r="B75" s="16" t="s">
        <v>111</v>
      </c>
      <c r="C75" s="114">
        <v>0</v>
      </c>
      <c r="D75" s="304">
        <v>0</v>
      </c>
      <c r="E75" s="278">
        <v>25710.020989999997</v>
      </c>
      <c r="F75" s="215" t="str">
        <f t="shared" si="0"/>
        <v>-</v>
      </c>
      <c r="G75" s="215" t="str">
        <f t="shared" si="1"/>
        <v>-</v>
      </c>
      <c r="H75" s="11"/>
    </row>
    <row r="76" spans="1:9" s="13" customFormat="1" ht="63" x14ac:dyDescent="0.2">
      <c r="A76" s="17" t="s">
        <v>112</v>
      </c>
      <c r="B76" s="16" t="s">
        <v>113</v>
      </c>
      <c r="C76" s="114">
        <v>0</v>
      </c>
      <c r="D76" s="304">
        <v>0</v>
      </c>
      <c r="E76" s="278">
        <v>-28837.388600000002</v>
      </c>
      <c r="F76" s="216" t="str">
        <f t="shared" si="0"/>
        <v>-</v>
      </c>
      <c r="G76" s="216" t="str">
        <f t="shared" si="1"/>
        <v>-</v>
      </c>
      <c r="H76" s="11"/>
    </row>
    <row r="77" spans="1:9" s="13" customFormat="1" ht="24.75" customHeight="1" x14ac:dyDescent="0.25">
      <c r="A77" s="180" t="s">
        <v>114</v>
      </c>
      <c r="B77" s="21"/>
      <c r="C77" s="115">
        <f>C63+C9</f>
        <v>66458218.998720005</v>
      </c>
      <c r="D77" s="281">
        <f t="shared" ref="D77:E77" si="4">D63+D9</f>
        <v>66648094.808570005</v>
      </c>
      <c r="E77" s="281">
        <f t="shared" si="4"/>
        <v>33653180.301890001</v>
      </c>
      <c r="F77" s="214">
        <f t="shared" si="0"/>
        <v>0.50638101364916455</v>
      </c>
      <c r="G77" s="214">
        <f t="shared" si="1"/>
        <v>0.50493836918445079</v>
      </c>
      <c r="H77" s="22"/>
      <c r="I77" s="12"/>
    </row>
    <row r="78" spans="1:9" s="26" customFormat="1" ht="15.75" x14ac:dyDescent="0.2">
      <c r="A78" s="23"/>
      <c r="B78" s="24"/>
      <c r="C78" s="25"/>
      <c r="D78" s="25"/>
      <c r="E78" s="99"/>
      <c r="F78" s="99"/>
      <c r="G78" s="99"/>
    </row>
    <row r="79" spans="1:9" s="3" customFormat="1" ht="15.75" x14ac:dyDescent="0.25">
      <c r="A79" s="27"/>
      <c r="B79" s="28"/>
      <c r="C79" s="100"/>
      <c r="D79" s="25"/>
      <c r="E79" s="99"/>
      <c r="F79" s="99"/>
      <c r="G79" s="99"/>
    </row>
    <row r="80" spans="1:9" s="3" customFormat="1" ht="15.75" x14ac:dyDescent="0.25">
      <c r="A80" s="29"/>
      <c r="B80" s="30"/>
      <c r="C80" s="25"/>
      <c r="D80" s="101"/>
      <c r="E80" s="99"/>
      <c r="F80" s="99"/>
      <c r="G80" s="99"/>
    </row>
    <row r="81" spans="1:9" ht="29.25" customHeight="1" x14ac:dyDescent="0.25">
      <c r="A81" s="322" t="s">
        <v>4</v>
      </c>
      <c r="B81" s="322" t="s">
        <v>5</v>
      </c>
      <c r="C81" s="332" t="s">
        <v>1004</v>
      </c>
      <c r="D81" s="333"/>
      <c r="E81" s="330" t="s">
        <v>1015</v>
      </c>
      <c r="F81" s="328" t="s">
        <v>999</v>
      </c>
      <c r="G81" s="328" t="s">
        <v>1000</v>
      </c>
    </row>
    <row r="82" spans="1:9" ht="97.5" customHeight="1" x14ac:dyDescent="0.25">
      <c r="A82" s="323"/>
      <c r="B82" s="323"/>
      <c r="C82" s="229" t="s">
        <v>1006</v>
      </c>
      <c r="D82" s="229" t="s">
        <v>429</v>
      </c>
      <c r="E82" s="331"/>
      <c r="F82" s="329"/>
      <c r="G82" s="329"/>
    </row>
    <row r="83" spans="1:9" ht="15.75" x14ac:dyDescent="0.25">
      <c r="A83" s="31" t="s">
        <v>115</v>
      </c>
      <c r="B83" s="31"/>
      <c r="C83" s="98"/>
      <c r="D83" s="102"/>
      <c r="E83" s="103"/>
      <c r="F83" s="118"/>
      <c r="G83" s="119"/>
    </row>
    <row r="84" spans="1:9" s="36" customFormat="1" ht="15.75" x14ac:dyDescent="0.25">
      <c r="A84" s="32" t="s">
        <v>116</v>
      </c>
      <c r="B84" s="33" t="s">
        <v>117</v>
      </c>
      <c r="C84" s="116">
        <v>7505063.57596</v>
      </c>
      <c r="D84" s="116">
        <v>6493486.4250400001</v>
      </c>
      <c r="E84" s="116">
        <v>1976126.78871</v>
      </c>
      <c r="F84" s="230">
        <f>E84/C84</f>
        <v>0.26330580263701847</v>
      </c>
      <c r="G84" s="230">
        <f>E84/D84</f>
        <v>0.30432446598944374</v>
      </c>
      <c r="H84" s="34"/>
      <c r="I84" s="35"/>
    </row>
    <row r="85" spans="1:9" ht="63" x14ac:dyDescent="0.25">
      <c r="A85" s="37" t="s">
        <v>118</v>
      </c>
      <c r="B85" s="38" t="s">
        <v>119</v>
      </c>
      <c r="C85" s="117">
        <v>298774.44211</v>
      </c>
      <c r="D85" s="117">
        <v>299948.32011000003</v>
      </c>
      <c r="E85" s="117">
        <v>138396.88063999999</v>
      </c>
      <c r="F85" s="231">
        <f>IFERROR(E85/C85,"")</f>
        <v>0.46321525918554407</v>
      </c>
      <c r="G85" s="231">
        <f>IFERROR(E85/D85,"")</f>
        <v>0.46140241955429423</v>
      </c>
    </row>
    <row r="86" spans="1:9" ht="78.75" x14ac:dyDescent="0.25">
      <c r="A86" s="37" t="s">
        <v>120</v>
      </c>
      <c r="B86" s="38" t="s">
        <v>121</v>
      </c>
      <c r="C86" s="117">
        <v>197454.75219</v>
      </c>
      <c r="D86" s="117">
        <v>197155.02599000002</v>
      </c>
      <c r="E86" s="117">
        <v>85945.905350000001</v>
      </c>
      <c r="F86" s="231">
        <f t="shared" ref="F86:F149" si="5">IFERROR(E86/C86,"")</f>
        <v>0.43526886234320111</v>
      </c>
      <c r="G86" s="231">
        <f t="shared" ref="G86:G149" si="6">IFERROR(E86/D86,"")</f>
        <v>0.43593058263885848</v>
      </c>
    </row>
    <row r="87" spans="1:9" ht="94.5" x14ac:dyDescent="0.25">
      <c r="A87" s="37" t="s">
        <v>122</v>
      </c>
      <c r="B87" s="38" t="s">
        <v>123</v>
      </c>
      <c r="C87" s="117">
        <v>1298391.3173099998</v>
      </c>
      <c r="D87" s="117">
        <v>1371284.5332799999</v>
      </c>
      <c r="E87" s="117">
        <v>604666.47109999997</v>
      </c>
      <c r="F87" s="231">
        <f t="shared" si="5"/>
        <v>0.46570433969994862</v>
      </c>
      <c r="G87" s="231">
        <f t="shared" si="6"/>
        <v>0.44094894708225685</v>
      </c>
    </row>
    <row r="88" spans="1:9" ht="15.75" x14ac:dyDescent="0.25">
      <c r="A88" s="37" t="s">
        <v>124</v>
      </c>
      <c r="B88" s="38" t="s">
        <v>125</v>
      </c>
      <c r="C88" s="117">
        <v>269282.92099999997</v>
      </c>
      <c r="D88" s="117">
        <v>271763.66899999999</v>
      </c>
      <c r="E88" s="117">
        <v>138104.48077000002</v>
      </c>
      <c r="F88" s="231">
        <f t="shared" si="5"/>
        <v>0.5128601556204897</v>
      </c>
      <c r="G88" s="231">
        <f t="shared" si="6"/>
        <v>0.50817859973034152</v>
      </c>
    </row>
    <row r="89" spans="1:9" ht="63" x14ac:dyDescent="0.25">
      <c r="A89" s="37" t="s">
        <v>126</v>
      </c>
      <c r="B89" s="38" t="s">
        <v>127</v>
      </c>
      <c r="C89" s="117">
        <v>350819.87962000002</v>
      </c>
      <c r="D89" s="117">
        <v>352065.74405000004</v>
      </c>
      <c r="E89" s="117">
        <v>151557.33679</v>
      </c>
      <c r="F89" s="231">
        <f t="shared" si="5"/>
        <v>0.43200897552944661</v>
      </c>
      <c r="G89" s="231">
        <f t="shared" si="6"/>
        <v>0.4304802138559552</v>
      </c>
    </row>
    <row r="90" spans="1:9" ht="31.5" x14ac:dyDescent="0.25">
      <c r="A90" s="37" t="s">
        <v>128</v>
      </c>
      <c r="B90" s="38" t="s">
        <v>129</v>
      </c>
      <c r="C90" s="117">
        <v>170111.39</v>
      </c>
      <c r="D90" s="117">
        <v>170111.39</v>
      </c>
      <c r="E90" s="117">
        <v>143640.30987999999</v>
      </c>
      <c r="F90" s="231">
        <f t="shared" si="5"/>
        <v>0.84438972534408174</v>
      </c>
      <c r="G90" s="231">
        <f t="shared" si="6"/>
        <v>0.84438972534408174</v>
      </c>
    </row>
    <row r="91" spans="1:9" ht="31.5" x14ac:dyDescent="0.25">
      <c r="A91" s="37" t="s">
        <v>424</v>
      </c>
      <c r="B91" s="38" t="s">
        <v>425</v>
      </c>
      <c r="C91" s="117">
        <v>3748.8</v>
      </c>
      <c r="D91" s="117">
        <v>4448.8</v>
      </c>
      <c r="E91" s="117">
        <v>450</v>
      </c>
      <c r="F91" s="231">
        <f t="shared" si="5"/>
        <v>0.12003841229193342</v>
      </c>
      <c r="G91" s="231">
        <f t="shared" si="6"/>
        <v>0.10115087214529761</v>
      </c>
    </row>
    <row r="92" spans="1:9" ht="20.25" customHeight="1" x14ac:dyDescent="0.25">
      <c r="A92" s="18" t="s">
        <v>130</v>
      </c>
      <c r="B92" s="38" t="s">
        <v>131</v>
      </c>
      <c r="C92" s="117">
        <v>3000</v>
      </c>
      <c r="D92" s="117">
        <v>3000</v>
      </c>
      <c r="E92" s="117">
        <v>2249.9</v>
      </c>
      <c r="F92" s="231">
        <f t="shared" si="5"/>
        <v>0.74996666666666667</v>
      </c>
      <c r="G92" s="231">
        <f t="shared" si="6"/>
        <v>0.74996666666666667</v>
      </c>
    </row>
    <row r="93" spans="1:9" ht="24" customHeight="1" x14ac:dyDescent="0.25">
      <c r="A93" s="37" t="s">
        <v>132</v>
      </c>
      <c r="B93" s="38" t="s">
        <v>133</v>
      </c>
      <c r="C93" s="117">
        <v>96682.083200000008</v>
      </c>
      <c r="D93" s="117">
        <v>39960.549009999995</v>
      </c>
      <c r="E93" s="117">
        <v>0</v>
      </c>
      <c r="F93" s="231">
        <f t="shared" si="5"/>
        <v>0</v>
      </c>
      <c r="G93" s="231">
        <f t="shared" si="6"/>
        <v>0</v>
      </c>
    </row>
    <row r="94" spans="1:9" ht="48.75" customHeight="1" x14ac:dyDescent="0.25">
      <c r="A94" s="37" t="s">
        <v>134</v>
      </c>
      <c r="B94" s="38" t="s">
        <v>135</v>
      </c>
      <c r="C94" s="117">
        <v>2900</v>
      </c>
      <c r="D94" s="117">
        <v>2900</v>
      </c>
      <c r="E94" s="117">
        <v>1200</v>
      </c>
      <c r="F94" s="231">
        <f t="shared" si="5"/>
        <v>0.41379310344827586</v>
      </c>
      <c r="G94" s="231">
        <f t="shared" si="6"/>
        <v>0.41379310344827586</v>
      </c>
    </row>
    <row r="95" spans="1:9" ht="15.75" x14ac:dyDescent="0.25">
      <c r="A95" s="37" t="s">
        <v>136</v>
      </c>
      <c r="B95" s="38" t="s">
        <v>137</v>
      </c>
      <c r="C95" s="117">
        <v>4813897.9905300001</v>
      </c>
      <c r="D95" s="117">
        <v>3780848.3936000001</v>
      </c>
      <c r="E95" s="117">
        <v>709915.50417999993</v>
      </c>
      <c r="F95" s="231">
        <f t="shared" si="5"/>
        <v>0.14747207057078493</v>
      </c>
      <c r="G95" s="231">
        <f t="shared" si="6"/>
        <v>0.18776619167848771</v>
      </c>
    </row>
    <row r="96" spans="1:9" s="36" customFormat="1" ht="15.75" x14ac:dyDescent="0.25">
      <c r="A96" s="32" t="s">
        <v>138</v>
      </c>
      <c r="B96" s="33" t="s">
        <v>139</v>
      </c>
      <c r="C96" s="116">
        <v>36949.154000000002</v>
      </c>
      <c r="D96" s="116">
        <v>185536.541</v>
      </c>
      <c r="E96" s="116">
        <v>162620.52896</v>
      </c>
      <c r="F96" s="230">
        <f t="shared" si="5"/>
        <v>4.4011976285032128</v>
      </c>
      <c r="G96" s="230">
        <f t="shared" si="6"/>
        <v>0.87648787717778998</v>
      </c>
      <c r="H96" s="34"/>
    </row>
    <row r="97" spans="1:8" ht="31.5" x14ac:dyDescent="0.25">
      <c r="A97" s="37" t="s">
        <v>140</v>
      </c>
      <c r="B97" s="38" t="s">
        <v>141</v>
      </c>
      <c r="C97" s="117">
        <v>36949.154000000002</v>
      </c>
      <c r="D97" s="117">
        <v>185536.541</v>
      </c>
      <c r="E97" s="117">
        <v>162620.52896</v>
      </c>
      <c r="F97" s="231">
        <f t="shared" si="5"/>
        <v>4.4011976285032128</v>
      </c>
      <c r="G97" s="231">
        <f t="shared" si="6"/>
        <v>0.87648787717778998</v>
      </c>
    </row>
    <row r="98" spans="1:8" s="36" customFormat="1" ht="31.5" x14ac:dyDescent="0.25">
      <c r="A98" s="32" t="s">
        <v>142</v>
      </c>
      <c r="B98" s="33" t="s">
        <v>143</v>
      </c>
      <c r="C98" s="116">
        <v>534249.17799</v>
      </c>
      <c r="D98" s="116">
        <v>561396.79057000007</v>
      </c>
      <c r="E98" s="116">
        <v>250775.82153000002</v>
      </c>
      <c r="F98" s="230">
        <f t="shared" si="5"/>
        <v>0.46939860997726046</v>
      </c>
      <c r="G98" s="230">
        <f t="shared" si="6"/>
        <v>0.44669977766595548</v>
      </c>
      <c r="H98" s="34"/>
    </row>
    <row r="99" spans="1:8" ht="15.75" x14ac:dyDescent="0.25">
      <c r="A99" s="37" t="s">
        <v>146</v>
      </c>
      <c r="B99" s="38" t="s">
        <v>147</v>
      </c>
      <c r="C99" s="117">
        <v>533525.17799</v>
      </c>
      <c r="D99" s="117">
        <v>560672.79057000007</v>
      </c>
      <c r="E99" s="117">
        <v>250775.82153000002</v>
      </c>
      <c r="F99" s="231">
        <f t="shared" si="5"/>
        <v>0.47003558946322188</v>
      </c>
      <c r="G99" s="231">
        <f t="shared" si="6"/>
        <v>0.44727660365870853</v>
      </c>
    </row>
    <row r="100" spans="1:8" ht="15.75" x14ac:dyDescent="0.25">
      <c r="A100" s="37" t="s">
        <v>148</v>
      </c>
      <c r="B100" s="38" t="s">
        <v>149</v>
      </c>
      <c r="C100" s="117">
        <v>724</v>
      </c>
      <c r="D100" s="117">
        <v>724</v>
      </c>
      <c r="E100" s="117">
        <v>0</v>
      </c>
      <c r="F100" s="231">
        <f t="shared" si="5"/>
        <v>0</v>
      </c>
      <c r="G100" s="231">
        <f t="shared" si="6"/>
        <v>0</v>
      </c>
    </row>
    <row r="101" spans="1:8" s="36" customFormat="1" ht="15.75" x14ac:dyDescent="0.25">
      <c r="A101" s="32" t="s">
        <v>152</v>
      </c>
      <c r="B101" s="33" t="s">
        <v>153</v>
      </c>
      <c r="C101" s="116">
        <v>10613684.10187</v>
      </c>
      <c r="D101" s="116">
        <v>11984966.816330001</v>
      </c>
      <c r="E101" s="116">
        <v>5963164.7189799994</v>
      </c>
      <c r="F101" s="230">
        <f t="shared" si="5"/>
        <v>0.56183740365226842</v>
      </c>
      <c r="G101" s="230">
        <f t="shared" si="6"/>
        <v>0.49755371127560793</v>
      </c>
      <c r="H101" s="34"/>
    </row>
    <row r="102" spans="1:8" ht="15.75" x14ac:dyDescent="0.25">
      <c r="A102" s="37" t="s">
        <v>154</v>
      </c>
      <c r="B102" s="38" t="s">
        <v>155</v>
      </c>
      <c r="C102" s="117">
        <v>324356.81</v>
      </c>
      <c r="D102" s="117">
        <v>324356.81</v>
      </c>
      <c r="E102" s="117">
        <v>125074.29058</v>
      </c>
      <c r="F102" s="231">
        <f t="shared" si="5"/>
        <v>0.38560710527397285</v>
      </c>
      <c r="G102" s="231">
        <f t="shared" si="6"/>
        <v>0.38560710527397285</v>
      </c>
    </row>
    <row r="103" spans="1:8" ht="15.75" x14ac:dyDescent="0.25">
      <c r="A103" s="37" t="s">
        <v>156</v>
      </c>
      <c r="B103" s="38" t="s">
        <v>157</v>
      </c>
      <c r="C103" s="117">
        <v>2507</v>
      </c>
      <c r="D103" s="117">
        <v>3322.15789</v>
      </c>
      <c r="E103" s="117">
        <v>751.98749999999995</v>
      </c>
      <c r="F103" s="231">
        <f t="shared" si="5"/>
        <v>0.29995512564818505</v>
      </c>
      <c r="G103" s="231">
        <f t="shared" si="6"/>
        <v>0.22635513569765944</v>
      </c>
    </row>
    <row r="104" spans="1:8" ht="15.75" x14ac:dyDescent="0.25">
      <c r="A104" s="37" t="s">
        <v>160</v>
      </c>
      <c r="B104" s="38" t="s">
        <v>161</v>
      </c>
      <c r="C104" s="117">
        <v>2954551.1989000002</v>
      </c>
      <c r="D104" s="117">
        <v>2960083.5329</v>
      </c>
      <c r="E104" s="117">
        <v>2029688.8819899999</v>
      </c>
      <c r="F104" s="231">
        <f t="shared" si="5"/>
        <v>0.6869702859593928</v>
      </c>
      <c r="G104" s="231">
        <f t="shared" si="6"/>
        <v>0.68568635291231439</v>
      </c>
    </row>
    <row r="105" spans="1:8" ht="15.75" x14ac:dyDescent="0.25">
      <c r="A105" s="37" t="s">
        <v>162</v>
      </c>
      <c r="B105" s="38" t="s">
        <v>163</v>
      </c>
      <c r="C105" s="117">
        <v>352223.40899999999</v>
      </c>
      <c r="D105" s="117">
        <v>371065.95532999997</v>
      </c>
      <c r="E105" s="117">
        <v>227830.41375000001</v>
      </c>
      <c r="F105" s="231">
        <f t="shared" si="5"/>
        <v>0.64683495738353958</v>
      </c>
      <c r="G105" s="231">
        <f t="shared" si="6"/>
        <v>0.61398899704335219</v>
      </c>
    </row>
    <row r="106" spans="1:8" ht="15.75" x14ac:dyDescent="0.25">
      <c r="A106" s="37" t="s">
        <v>164</v>
      </c>
      <c r="B106" s="38" t="s">
        <v>165</v>
      </c>
      <c r="C106" s="117">
        <v>165741.75</v>
      </c>
      <c r="D106" s="117">
        <v>165741.75</v>
      </c>
      <c r="E106" s="117">
        <v>80274.891019999995</v>
      </c>
      <c r="F106" s="231">
        <f t="shared" si="5"/>
        <v>0.48433717527418407</v>
      </c>
      <c r="G106" s="231">
        <f t="shared" si="6"/>
        <v>0.48433717527418407</v>
      </c>
    </row>
    <row r="107" spans="1:8" ht="15.75" x14ac:dyDescent="0.25">
      <c r="A107" s="37" t="s">
        <v>166</v>
      </c>
      <c r="B107" s="38" t="s">
        <v>167</v>
      </c>
      <c r="C107" s="117">
        <v>115466.55</v>
      </c>
      <c r="D107" s="117">
        <v>570434.89409000007</v>
      </c>
      <c r="E107" s="117">
        <v>527297.92180000001</v>
      </c>
      <c r="F107" s="231">
        <f t="shared" si="5"/>
        <v>4.5666725281044593</v>
      </c>
      <c r="G107" s="231">
        <f t="shared" si="6"/>
        <v>0.92437879811189438</v>
      </c>
    </row>
    <row r="108" spans="1:8" ht="15.75" x14ac:dyDescent="0.25">
      <c r="A108" s="37" t="s">
        <v>168</v>
      </c>
      <c r="B108" s="38" t="s">
        <v>169</v>
      </c>
      <c r="C108" s="117">
        <v>5639860.0481199995</v>
      </c>
      <c r="D108" s="117">
        <v>6547615.2096600002</v>
      </c>
      <c r="E108" s="117">
        <v>2370726.71771</v>
      </c>
      <c r="F108" s="231">
        <f t="shared" si="5"/>
        <v>0.42035204729951803</v>
      </c>
      <c r="G108" s="231">
        <f t="shared" si="6"/>
        <v>0.36207483821168307</v>
      </c>
    </row>
    <row r="109" spans="1:8" ht="15.75" x14ac:dyDescent="0.25">
      <c r="A109" s="37" t="s">
        <v>170</v>
      </c>
      <c r="B109" s="38" t="s">
        <v>171</v>
      </c>
      <c r="C109" s="117">
        <v>73619.396999999997</v>
      </c>
      <c r="D109" s="117">
        <v>73619.396999999997</v>
      </c>
      <c r="E109" s="117">
        <v>12256.545970000001</v>
      </c>
      <c r="F109" s="231">
        <f t="shared" si="5"/>
        <v>0.16648528063874254</v>
      </c>
      <c r="G109" s="231">
        <f t="shared" si="6"/>
        <v>0.16648528063874254</v>
      </c>
    </row>
    <row r="110" spans="1:8" ht="31.5" x14ac:dyDescent="0.25">
      <c r="A110" s="37" t="s">
        <v>172</v>
      </c>
      <c r="B110" s="38" t="s">
        <v>173</v>
      </c>
      <c r="C110" s="117">
        <v>985357.93885000004</v>
      </c>
      <c r="D110" s="117">
        <v>968727.10946000007</v>
      </c>
      <c r="E110" s="117">
        <v>589263.06865999999</v>
      </c>
      <c r="F110" s="231">
        <f t="shared" si="5"/>
        <v>0.59801930387623625</v>
      </c>
      <c r="G110" s="231">
        <f t="shared" si="6"/>
        <v>0.60828592790024671</v>
      </c>
    </row>
    <row r="111" spans="1:8" s="36" customFormat="1" ht="15.75" x14ac:dyDescent="0.25">
      <c r="A111" s="32" t="s">
        <v>174</v>
      </c>
      <c r="B111" s="33" t="s">
        <v>175</v>
      </c>
      <c r="C111" s="116">
        <v>3347929.2605400002</v>
      </c>
      <c r="D111" s="116">
        <v>3778551.7132700002</v>
      </c>
      <c r="E111" s="116">
        <v>966882.34604999993</v>
      </c>
      <c r="F111" s="230">
        <f t="shared" si="5"/>
        <v>0.28880011219055679</v>
      </c>
      <c r="G111" s="230">
        <f t="shared" si="6"/>
        <v>0.25588702217687775</v>
      </c>
      <c r="H111" s="34"/>
    </row>
    <row r="112" spans="1:8" ht="15.75" x14ac:dyDescent="0.25">
      <c r="A112" s="37" t="s">
        <v>176</v>
      </c>
      <c r="B112" s="38" t="s">
        <v>177</v>
      </c>
      <c r="C112" s="117">
        <v>208518.29694999999</v>
      </c>
      <c r="D112" s="117">
        <v>441978.09696</v>
      </c>
      <c r="E112" s="117">
        <v>12022.17218</v>
      </c>
      <c r="F112" s="231">
        <f t="shared" si="5"/>
        <v>5.7655238680962187E-2</v>
      </c>
      <c r="G112" s="231">
        <f t="shared" si="6"/>
        <v>2.7200832490773933E-2</v>
      </c>
    </row>
    <row r="113" spans="1:8" ht="15.75" x14ac:dyDescent="0.25">
      <c r="A113" s="37" t="s">
        <v>178</v>
      </c>
      <c r="B113" s="38" t="s">
        <v>179</v>
      </c>
      <c r="C113" s="117">
        <v>1974340.3755699999</v>
      </c>
      <c r="D113" s="117">
        <v>2074850.1936600001</v>
      </c>
      <c r="E113" s="117">
        <v>420747.93041999999</v>
      </c>
      <c r="F113" s="231">
        <f t="shared" si="5"/>
        <v>0.21310810214197659</v>
      </c>
      <c r="G113" s="231">
        <f t="shared" si="6"/>
        <v>0.20278472716037771</v>
      </c>
    </row>
    <row r="114" spans="1:8" ht="15.75" x14ac:dyDescent="0.25">
      <c r="A114" s="37" t="s">
        <v>180</v>
      </c>
      <c r="B114" s="38" t="s">
        <v>181</v>
      </c>
      <c r="C114" s="117">
        <v>1010646.76463</v>
      </c>
      <c r="D114" s="117">
        <v>1083457.69673</v>
      </c>
      <c r="E114" s="117">
        <v>422219.48197000002</v>
      </c>
      <c r="F114" s="231">
        <f t="shared" si="5"/>
        <v>0.41777156643308061</v>
      </c>
      <c r="G114" s="231">
        <f t="shared" si="6"/>
        <v>0.38969632431825169</v>
      </c>
    </row>
    <row r="115" spans="1:8" ht="31.5" x14ac:dyDescent="0.25">
      <c r="A115" s="37" t="s">
        <v>182</v>
      </c>
      <c r="B115" s="38" t="s">
        <v>183</v>
      </c>
      <c r="C115" s="117">
        <v>154423.82338999998</v>
      </c>
      <c r="D115" s="117">
        <v>178265.72592</v>
      </c>
      <c r="E115" s="117">
        <v>111892.76148</v>
      </c>
      <c r="F115" s="231">
        <f t="shared" si="5"/>
        <v>0.724582250482252</v>
      </c>
      <c r="G115" s="231">
        <f t="shared" si="6"/>
        <v>0.62767400128398165</v>
      </c>
    </row>
    <row r="116" spans="1:8" s="36" customFormat="1" ht="15.75" x14ac:dyDescent="0.25">
      <c r="A116" s="32" t="s">
        <v>184</v>
      </c>
      <c r="B116" s="33" t="s">
        <v>185</v>
      </c>
      <c r="C116" s="116">
        <v>70854.559999999998</v>
      </c>
      <c r="D116" s="116">
        <v>69953.61</v>
      </c>
      <c r="E116" s="116">
        <v>32066.76611</v>
      </c>
      <c r="F116" s="230">
        <f t="shared" si="5"/>
        <v>0.45257166384210135</v>
      </c>
      <c r="G116" s="230">
        <f t="shared" si="6"/>
        <v>0.458400447239249</v>
      </c>
      <c r="H116" s="34"/>
    </row>
    <row r="117" spans="1:8" ht="31.5" x14ac:dyDescent="0.25">
      <c r="A117" s="37" t="s">
        <v>188</v>
      </c>
      <c r="B117" s="38" t="s">
        <v>189</v>
      </c>
      <c r="C117" s="117">
        <v>17469.78</v>
      </c>
      <c r="D117" s="117">
        <v>17469.78</v>
      </c>
      <c r="E117" s="117">
        <v>5847.7187699999995</v>
      </c>
      <c r="F117" s="231">
        <f t="shared" si="5"/>
        <v>0.33473339503989175</v>
      </c>
      <c r="G117" s="231">
        <f t="shared" si="6"/>
        <v>0.33473339503989175</v>
      </c>
    </row>
    <row r="118" spans="1:8" ht="39" customHeight="1" x14ac:dyDescent="0.25">
      <c r="A118" s="37" t="s">
        <v>192</v>
      </c>
      <c r="B118" s="38" t="s">
        <v>193</v>
      </c>
      <c r="C118" s="117">
        <v>53384.78</v>
      </c>
      <c r="D118" s="117">
        <v>52483.83</v>
      </c>
      <c r="E118" s="117">
        <v>26219.047340000001</v>
      </c>
      <c r="F118" s="231">
        <f t="shared" si="5"/>
        <v>0.49113337809015983</v>
      </c>
      <c r="G118" s="231">
        <f t="shared" si="6"/>
        <v>0.49956429132553781</v>
      </c>
    </row>
    <row r="119" spans="1:8" s="36" customFormat="1" ht="15.75" x14ac:dyDescent="0.25">
      <c r="A119" s="32" t="s">
        <v>194</v>
      </c>
      <c r="B119" s="33" t="s">
        <v>195</v>
      </c>
      <c r="C119" s="116">
        <v>21081220.238740001</v>
      </c>
      <c r="D119" s="116">
        <v>21645729.600900002</v>
      </c>
      <c r="E119" s="116">
        <v>10165207.5341</v>
      </c>
      <c r="F119" s="230">
        <f t="shared" si="5"/>
        <v>0.48219255901609809</v>
      </c>
      <c r="G119" s="230">
        <f t="shared" si="6"/>
        <v>0.46961722804101474</v>
      </c>
      <c r="H119" s="34"/>
    </row>
    <row r="120" spans="1:8" s="36" customFormat="1" ht="15.75" x14ac:dyDescent="0.25">
      <c r="A120" s="39" t="s">
        <v>196</v>
      </c>
      <c r="B120" s="38" t="s">
        <v>197</v>
      </c>
      <c r="C120" s="117">
        <v>4740306.8201800007</v>
      </c>
      <c r="D120" s="117">
        <v>5051653.8063100008</v>
      </c>
      <c r="E120" s="117">
        <v>2436621.8911599996</v>
      </c>
      <c r="F120" s="231">
        <f t="shared" si="5"/>
        <v>0.51402197865906818</v>
      </c>
      <c r="G120" s="231">
        <f t="shared" si="6"/>
        <v>0.48234142413251374</v>
      </c>
      <c r="H120" s="34"/>
    </row>
    <row r="121" spans="1:8" ht="15.75" x14ac:dyDescent="0.25">
      <c r="A121" s="37" t="s">
        <v>198</v>
      </c>
      <c r="B121" s="38" t="s">
        <v>199</v>
      </c>
      <c r="C121" s="117">
        <v>13612798.610850001</v>
      </c>
      <c r="D121" s="117">
        <v>13838973.189709999</v>
      </c>
      <c r="E121" s="117">
        <v>6439155.2622799994</v>
      </c>
      <c r="F121" s="231">
        <f t="shared" si="5"/>
        <v>0.47302214969578033</v>
      </c>
      <c r="G121" s="231">
        <f t="shared" si="6"/>
        <v>0.4652914037775468</v>
      </c>
    </row>
    <row r="122" spans="1:8" ht="15.75" x14ac:dyDescent="0.25">
      <c r="A122" s="39" t="s">
        <v>200</v>
      </c>
      <c r="B122" s="38" t="s">
        <v>201</v>
      </c>
      <c r="C122" s="117">
        <v>1204549.9186600002</v>
      </c>
      <c r="D122" s="117">
        <v>1202389.8255699999</v>
      </c>
      <c r="E122" s="117">
        <v>610551.18435</v>
      </c>
      <c r="F122" s="231">
        <f t="shared" si="5"/>
        <v>0.50687080285490105</v>
      </c>
      <c r="G122" s="231">
        <f t="shared" si="6"/>
        <v>0.50778139615458295</v>
      </c>
    </row>
    <row r="123" spans="1:8" ht="15.75" x14ac:dyDescent="0.25">
      <c r="A123" s="37" t="s">
        <v>202</v>
      </c>
      <c r="B123" s="38" t="s">
        <v>203</v>
      </c>
      <c r="C123" s="117">
        <v>673218.9</v>
      </c>
      <c r="D123" s="117">
        <v>677300.7</v>
      </c>
      <c r="E123" s="117">
        <v>323499.52017999999</v>
      </c>
      <c r="F123" s="231">
        <f t="shared" si="5"/>
        <v>0.48052649766665789</v>
      </c>
      <c r="G123" s="231">
        <f t="shared" si="6"/>
        <v>0.47763057114808832</v>
      </c>
    </row>
    <row r="124" spans="1:8" ht="47.25" x14ac:dyDescent="0.25">
      <c r="A124" s="37" t="s">
        <v>204</v>
      </c>
      <c r="B124" s="38" t="s">
        <v>205</v>
      </c>
      <c r="C124" s="117">
        <v>67490.399999999994</v>
      </c>
      <c r="D124" s="117">
        <v>67490.399999999994</v>
      </c>
      <c r="E124" s="117">
        <v>37825.05719</v>
      </c>
      <c r="F124" s="231">
        <f t="shared" si="5"/>
        <v>0.56045092620580117</v>
      </c>
      <c r="G124" s="231">
        <f t="shared" si="6"/>
        <v>0.56045092620580117</v>
      </c>
    </row>
    <row r="125" spans="1:8" ht="15.75" x14ac:dyDescent="0.25">
      <c r="A125" s="18" t="s">
        <v>206</v>
      </c>
      <c r="B125" s="38" t="s">
        <v>207</v>
      </c>
      <c r="C125" s="117">
        <v>2193.6</v>
      </c>
      <c r="D125" s="117">
        <v>2193.6</v>
      </c>
      <c r="E125" s="117">
        <v>1195.3599999999999</v>
      </c>
      <c r="F125" s="231">
        <f t="shared" si="5"/>
        <v>0.5449307075127644</v>
      </c>
      <c r="G125" s="231">
        <f t="shared" si="6"/>
        <v>0.5449307075127644</v>
      </c>
    </row>
    <row r="126" spans="1:8" ht="15.75" x14ac:dyDescent="0.25">
      <c r="A126" s="18" t="s">
        <v>208</v>
      </c>
      <c r="B126" s="38" t="s">
        <v>209</v>
      </c>
      <c r="C126" s="117">
        <v>261918.61984</v>
      </c>
      <c r="D126" s="117">
        <v>275598.6385</v>
      </c>
      <c r="E126" s="117">
        <v>123701.80959</v>
      </c>
      <c r="F126" s="231">
        <f t="shared" si="5"/>
        <v>0.47229101033583087</v>
      </c>
      <c r="G126" s="231">
        <f t="shared" si="6"/>
        <v>0.44884768031972699</v>
      </c>
    </row>
    <row r="127" spans="1:8" ht="15.75" x14ac:dyDescent="0.25">
      <c r="A127" s="37" t="s">
        <v>212</v>
      </c>
      <c r="B127" s="38" t="s">
        <v>213</v>
      </c>
      <c r="C127" s="117">
        <v>518743.36920999998</v>
      </c>
      <c r="D127" s="117">
        <v>530129.44081000006</v>
      </c>
      <c r="E127" s="117">
        <v>192657.44934999998</v>
      </c>
      <c r="F127" s="231">
        <f t="shared" si="5"/>
        <v>0.37139260140018782</v>
      </c>
      <c r="G127" s="231">
        <f t="shared" si="6"/>
        <v>0.3634158651057619</v>
      </c>
    </row>
    <row r="128" spans="1:8" s="36" customFormat="1" ht="15.75" x14ac:dyDescent="0.25">
      <c r="A128" s="32" t="s">
        <v>214</v>
      </c>
      <c r="B128" s="33" t="s">
        <v>215</v>
      </c>
      <c r="C128" s="116">
        <v>2270205.6094</v>
      </c>
      <c r="D128" s="116">
        <v>2317272.8011599998</v>
      </c>
      <c r="E128" s="116">
        <v>1038921.13891</v>
      </c>
      <c r="F128" s="230">
        <f t="shared" si="5"/>
        <v>0.45763305958202605</v>
      </c>
      <c r="G128" s="230">
        <f t="shared" si="6"/>
        <v>0.44833786440246837</v>
      </c>
      <c r="H128" s="34"/>
    </row>
    <row r="129" spans="1:8" ht="15.75" x14ac:dyDescent="0.25">
      <c r="A129" s="37" t="s">
        <v>216</v>
      </c>
      <c r="B129" s="38" t="s">
        <v>217</v>
      </c>
      <c r="C129" s="117">
        <v>2119204.43194</v>
      </c>
      <c r="D129" s="117">
        <v>2163561.3221300002</v>
      </c>
      <c r="E129" s="117">
        <v>973575.51688000001</v>
      </c>
      <c r="F129" s="231">
        <f t="shared" si="5"/>
        <v>0.45940613477707393</v>
      </c>
      <c r="G129" s="231">
        <f t="shared" si="6"/>
        <v>0.44998748448762549</v>
      </c>
    </row>
    <row r="130" spans="1:8" ht="15.75" x14ac:dyDescent="0.25">
      <c r="A130" s="37" t="s">
        <v>218</v>
      </c>
      <c r="B130" s="38" t="s">
        <v>219</v>
      </c>
      <c r="C130" s="117">
        <v>31953.633610000001</v>
      </c>
      <c r="D130" s="117">
        <v>33515.720520000003</v>
      </c>
      <c r="E130" s="117">
        <v>11533.087089999999</v>
      </c>
      <c r="F130" s="231">
        <f t="shared" si="5"/>
        <v>0.36093194378966276</v>
      </c>
      <c r="G130" s="231">
        <f t="shared" si="6"/>
        <v>0.34410977627999384</v>
      </c>
    </row>
    <row r="131" spans="1:8" ht="31.5" x14ac:dyDescent="0.25">
      <c r="A131" s="37" t="s">
        <v>220</v>
      </c>
      <c r="B131" s="38" t="s">
        <v>221</v>
      </c>
      <c r="C131" s="117">
        <v>119047.54384999999</v>
      </c>
      <c r="D131" s="117">
        <v>120195.75851</v>
      </c>
      <c r="E131" s="117">
        <v>53812.534939999998</v>
      </c>
      <c r="F131" s="231">
        <f t="shared" si="5"/>
        <v>0.45202557902247725</v>
      </c>
      <c r="G131" s="231">
        <f t="shared" si="6"/>
        <v>0.44770743666069485</v>
      </c>
    </row>
    <row r="132" spans="1:8" s="36" customFormat="1" ht="15.75" x14ac:dyDescent="0.25">
      <c r="A132" s="32" t="s">
        <v>222</v>
      </c>
      <c r="B132" s="33" t="s">
        <v>223</v>
      </c>
      <c r="C132" s="116">
        <v>5113116.5357900001</v>
      </c>
      <c r="D132" s="116">
        <v>5380560.0987900002</v>
      </c>
      <c r="E132" s="116">
        <v>2546967.70988</v>
      </c>
      <c r="F132" s="230">
        <f t="shared" si="5"/>
        <v>0.49812432242686638</v>
      </c>
      <c r="G132" s="230">
        <f t="shared" si="6"/>
        <v>0.47336479160464562</v>
      </c>
      <c r="H132" s="34"/>
    </row>
    <row r="133" spans="1:8" ht="15.75" x14ac:dyDescent="0.25">
      <c r="A133" s="37" t="s">
        <v>224</v>
      </c>
      <c r="B133" s="38" t="s">
        <v>225</v>
      </c>
      <c r="C133" s="117">
        <v>1711111.93756</v>
      </c>
      <c r="D133" s="117">
        <v>1713312.67456</v>
      </c>
      <c r="E133" s="117">
        <v>888850.19036000001</v>
      </c>
      <c r="F133" s="231">
        <f t="shared" si="5"/>
        <v>0.51945765256449361</v>
      </c>
      <c r="G133" s="231">
        <f t="shared" si="6"/>
        <v>0.51879041319079011</v>
      </c>
    </row>
    <row r="134" spans="1:8" ht="15.75" x14ac:dyDescent="0.25">
      <c r="A134" s="37" t="s">
        <v>226</v>
      </c>
      <c r="B134" s="38" t="s">
        <v>227</v>
      </c>
      <c r="C134" s="117">
        <v>1627967.89433</v>
      </c>
      <c r="D134" s="117">
        <v>1862115.4773199998</v>
      </c>
      <c r="E134" s="117">
        <v>830477.53099999996</v>
      </c>
      <c r="F134" s="231">
        <f t="shared" si="5"/>
        <v>0.51013139380232553</v>
      </c>
      <c r="G134" s="231">
        <f t="shared" si="6"/>
        <v>0.44598605248437256</v>
      </c>
    </row>
    <row r="135" spans="1:8" ht="15.75" x14ac:dyDescent="0.25">
      <c r="A135" s="37" t="s">
        <v>228</v>
      </c>
      <c r="B135" s="38" t="s">
        <v>229</v>
      </c>
      <c r="C135" s="117">
        <v>220672.4</v>
      </c>
      <c r="D135" s="117">
        <v>220672.4</v>
      </c>
      <c r="E135" s="117">
        <v>85093.844459999993</v>
      </c>
      <c r="F135" s="231">
        <f t="shared" si="5"/>
        <v>0.38561163271890819</v>
      </c>
      <c r="G135" s="231">
        <f t="shared" si="6"/>
        <v>0.38561163271890819</v>
      </c>
    </row>
    <row r="136" spans="1:8" ht="15.75" x14ac:dyDescent="0.25">
      <c r="A136" s="37" t="s">
        <v>230</v>
      </c>
      <c r="B136" s="38" t="s">
        <v>231</v>
      </c>
      <c r="C136" s="117">
        <v>104076.33906999999</v>
      </c>
      <c r="D136" s="117">
        <v>104076.33906999999</v>
      </c>
      <c r="E136" s="117">
        <v>47209.562890000001</v>
      </c>
      <c r="F136" s="231">
        <f t="shared" si="5"/>
        <v>0.45360514514492717</v>
      </c>
      <c r="G136" s="231">
        <f t="shared" si="6"/>
        <v>0.45360514514492717</v>
      </c>
    </row>
    <row r="137" spans="1:8" ht="47.25" x14ac:dyDescent="0.25">
      <c r="A137" s="37" t="s">
        <v>232</v>
      </c>
      <c r="B137" s="38" t="s">
        <v>233</v>
      </c>
      <c r="C137" s="117">
        <v>156695.29999999999</v>
      </c>
      <c r="D137" s="117">
        <v>156695.29999999999</v>
      </c>
      <c r="E137" s="117">
        <v>104302.63039000001</v>
      </c>
      <c r="F137" s="231">
        <f t="shared" si="5"/>
        <v>0.66563981427649721</v>
      </c>
      <c r="G137" s="231">
        <f t="shared" si="6"/>
        <v>0.66563981427649721</v>
      </c>
    </row>
    <row r="138" spans="1:8" ht="31.5" x14ac:dyDescent="0.25">
      <c r="A138" s="37" t="s">
        <v>234</v>
      </c>
      <c r="B138" s="38" t="s">
        <v>235</v>
      </c>
      <c r="C138" s="117">
        <v>1292592.6648299999</v>
      </c>
      <c r="D138" s="117">
        <v>1323687.90784</v>
      </c>
      <c r="E138" s="117">
        <v>591033.95077999996</v>
      </c>
      <c r="F138" s="231">
        <f t="shared" si="5"/>
        <v>0.45724687046536194</v>
      </c>
      <c r="G138" s="231">
        <f t="shared" si="6"/>
        <v>0.44650551484182693</v>
      </c>
    </row>
    <row r="139" spans="1:8" s="36" customFormat="1" ht="15.75" x14ac:dyDescent="0.25">
      <c r="A139" s="32" t="s">
        <v>236</v>
      </c>
      <c r="B139" s="33" t="s">
        <v>237</v>
      </c>
      <c r="C139" s="116">
        <v>16513960.792680001</v>
      </c>
      <c r="D139" s="116">
        <v>16961840.8946</v>
      </c>
      <c r="E139" s="116">
        <v>7696868.6794399992</v>
      </c>
      <c r="F139" s="230">
        <f t="shared" si="5"/>
        <v>0.46608253320134579</v>
      </c>
      <c r="G139" s="230">
        <f t="shared" si="6"/>
        <v>0.45377554991041019</v>
      </c>
      <c r="H139" s="34"/>
    </row>
    <row r="140" spans="1:8" ht="15.75" x14ac:dyDescent="0.25">
      <c r="A140" s="37" t="s">
        <v>238</v>
      </c>
      <c r="B140" s="38" t="s">
        <v>239</v>
      </c>
      <c r="C140" s="117">
        <v>5216580.6971400008</v>
      </c>
      <c r="D140" s="117">
        <v>5216715.2502899999</v>
      </c>
      <c r="E140" s="117">
        <v>2014818.2837</v>
      </c>
      <c r="F140" s="231">
        <f t="shared" si="5"/>
        <v>0.38623351207901901</v>
      </c>
      <c r="G140" s="231">
        <f t="shared" si="6"/>
        <v>0.38622355007549919</v>
      </c>
    </row>
    <row r="141" spans="1:8" ht="15.75" x14ac:dyDescent="0.25">
      <c r="A141" s="37" t="s">
        <v>240</v>
      </c>
      <c r="B141" s="38" t="s">
        <v>241</v>
      </c>
      <c r="C141" s="117">
        <v>1484937.11</v>
      </c>
      <c r="D141" s="117">
        <v>1536997.88922</v>
      </c>
      <c r="E141" s="117">
        <v>646165.1375800001</v>
      </c>
      <c r="F141" s="231">
        <f t="shared" si="5"/>
        <v>0.43514646730055795</v>
      </c>
      <c r="G141" s="231">
        <f t="shared" si="6"/>
        <v>0.42040730316677127</v>
      </c>
    </row>
    <row r="142" spans="1:8" ht="15.75" x14ac:dyDescent="0.25">
      <c r="A142" s="37" t="s">
        <v>242</v>
      </c>
      <c r="B142" s="38" t="s">
        <v>243</v>
      </c>
      <c r="C142" s="117">
        <v>6321562.6050000004</v>
      </c>
      <c r="D142" s="117">
        <v>6690464.7138900002</v>
      </c>
      <c r="E142" s="117">
        <v>3521613.1394600002</v>
      </c>
      <c r="F142" s="231">
        <f t="shared" si="5"/>
        <v>0.55707953230971763</v>
      </c>
      <c r="G142" s="231">
        <f t="shared" si="6"/>
        <v>0.52636300915672085</v>
      </c>
    </row>
    <row r="143" spans="1:8" ht="15.75" x14ac:dyDescent="0.25">
      <c r="A143" s="37" t="s">
        <v>244</v>
      </c>
      <c r="B143" s="38" t="s">
        <v>245</v>
      </c>
      <c r="C143" s="117">
        <v>3203901.88454</v>
      </c>
      <c r="D143" s="117">
        <v>3204358.8703000001</v>
      </c>
      <c r="E143" s="117">
        <v>1384046.2538699999</v>
      </c>
      <c r="F143" s="231">
        <f t="shared" si="5"/>
        <v>0.4319877149011741</v>
      </c>
      <c r="G143" s="231">
        <f t="shared" si="6"/>
        <v>0.43192610749632487</v>
      </c>
    </row>
    <row r="144" spans="1:8" ht="31.5" x14ac:dyDescent="0.25">
      <c r="A144" s="37" t="s">
        <v>246</v>
      </c>
      <c r="B144" s="38" t="s">
        <v>247</v>
      </c>
      <c r="C144" s="117">
        <v>286978.49599999998</v>
      </c>
      <c r="D144" s="117">
        <v>313304.17089999997</v>
      </c>
      <c r="E144" s="117">
        <v>130225.86482999999</v>
      </c>
      <c r="F144" s="231">
        <f t="shared" si="5"/>
        <v>0.45378265844002469</v>
      </c>
      <c r="G144" s="231">
        <f t="shared" si="6"/>
        <v>0.41565314772513934</v>
      </c>
    </row>
    <row r="145" spans="1:9" s="36" customFormat="1" ht="15.75" x14ac:dyDescent="0.25">
      <c r="A145" s="32" t="s">
        <v>248</v>
      </c>
      <c r="B145" s="33" t="s">
        <v>249</v>
      </c>
      <c r="C145" s="116">
        <v>1875910.89347</v>
      </c>
      <c r="D145" s="116">
        <v>1894857.2807499999</v>
      </c>
      <c r="E145" s="116">
        <v>912296.18404999992</v>
      </c>
      <c r="F145" s="230">
        <f t="shared" si="5"/>
        <v>0.48632170495180804</v>
      </c>
      <c r="G145" s="230">
        <f t="shared" si="6"/>
        <v>0.48145904882551666</v>
      </c>
      <c r="H145" s="34"/>
    </row>
    <row r="146" spans="1:9" ht="15.75" x14ac:dyDescent="0.25">
      <c r="A146" s="37" t="s">
        <v>250</v>
      </c>
      <c r="B146" s="38" t="s">
        <v>251</v>
      </c>
      <c r="C146" s="117">
        <v>12726.976480000001</v>
      </c>
      <c r="D146" s="117">
        <v>12801.976480000001</v>
      </c>
      <c r="E146" s="117">
        <v>6101.3316299999997</v>
      </c>
      <c r="F146" s="231">
        <f t="shared" si="5"/>
        <v>0.47940150118042796</v>
      </c>
      <c r="G146" s="231">
        <f t="shared" si="6"/>
        <v>0.4765929416861418</v>
      </c>
    </row>
    <row r="147" spans="1:9" ht="15.75" x14ac:dyDescent="0.25">
      <c r="A147" s="37" t="s">
        <v>252</v>
      </c>
      <c r="B147" s="38" t="s">
        <v>253</v>
      </c>
      <c r="C147" s="117">
        <v>555446.03975</v>
      </c>
      <c r="D147" s="117">
        <v>559077.27836999996</v>
      </c>
      <c r="E147" s="117">
        <v>265780.64587999997</v>
      </c>
      <c r="F147" s="231">
        <f t="shared" si="5"/>
        <v>0.47849948844648321</v>
      </c>
      <c r="G147" s="231">
        <f t="shared" si="6"/>
        <v>0.47539160714040873</v>
      </c>
    </row>
    <row r="148" spans="1:9" ht="15.75" x14ac:dyDescent="0.25">
      <c r="A148" s="37" t="s">
        <v>254</v>
      </c>
      <c r="B148" s="38" t="s">
        <v>255</v>
      </c>
      <c r="C148" s="117">
        <v>1251207.41612</v>
      </c>
      <c r="D148" s="117">
        <v>1266920.9697700001</v>
      </c>
      <c r="E148" s="117">
        <v>615397.22322000004</v>
      </c>
      <c r="F148" s="231">
        <f t="shared" si="5"/>
        <v>0.4918426915405838</v>
      </c>
      <c r="G148" s="231">
        <f t="shared" si="6"/>
        <v>0.48574239270167008</v>
      </c>
    </row>
    <row r="149" spans="1:9" ht="31.5" x14ac:dyDescent="0.25">
      <c r="A149" s="37" t="s">
        <v>256</v>
      </c>
      <c r="B149" s="38" t="s">
        <v>257</v>
      </c>
      <c r="C149" s="117">
        <v>56530.46112</v>
      </c>
      <c r="D149" s="117">
        <v>56057.056130000004</v>
      </c>
      <c r="E149" s="117">
        <v>25016.983319999999</v>
      </c>
      <c r="F149" s="231">
        <f t="shared" si="5"/>
        <v>0.44253987716277804</v>
      </c>
      <c r="G149" s="231">
        <f t="shared" si="6"/>
        <v>0.44627715130070278</v>
      </c>
    </row>
    <row r="150" spans="1:9" s="36" customFormat="1" ht="15.75" x14ac:dyDescent="0.25">
      <c r="A150" s="32" t="s">
        <v>258</v>
      </c>
      <c r="B150" s="33" t="s">
        <v>259</v>
      </c>
      <c r="C150" s="116">
        <v>480006.31248999998</v>
      </c>
      <c r="D150" s="116">
        <v>481339.27049000002</v>
      </c>
      <c r="E150" s="116">
        <v>187084.34456999999</v>
      </c>
      <c r="F150" s="230">
        <f t="shared" ref="F150:F160" si="7">IFERROR(E150/C150,"")</f>
        <v>0.38975392552550553</v>
      </c>
      <c r="G150" s="230">
        <f t="shared" ref="G150:G160" si="8">IFERROR(E150/D150,"")</f>
        <v>0.38867459199734405</v>
      </c>
      <c r="H150" s="34"/>
    </row>
    <row r="151" spans="1:9" ht="15.75" x14ac:dyDescent="0.25">
      <c r="A151" s="37" t="s">
        <v>260</v>
      </c>
      <c r="B151" s="38" t="s">
        <v>261</v>
      </c>
      <c r="C151" s="117">
        <v>144580.55100000001</v>
      </c>
      <c r="D151" s="117">
        <v>144084.326</v>
      </c>
      <c r="E151" s="117">
        <v>52889.367279999999</v>
      </c>
      <c r="F151" s="231">
        <f t="shared" si="7"/>
        <v>0.36581246173283705</v>
      </c>
      <c r="G151" s="231">
        <f t="shared" si="8"/>
        <v>0.36707231624902764</v>
      </c>
    </row>
    <row r="152" spans="1:9" ht="15.75" x14ac:dyDescent="0.25">
      <c r="A152" s="37" t="s">
        <v>262</v>
      </c>
      <c r="B152" s="38" t="s">
        <v>263</v>
      </c>
      <c r="C152" s="117">
        <v>310472.59448999999</v>
      </c>
      <c r="D152" s="117">
        <v>311901.77749000001</v>
      </c>
      <c r="E152" s="117">
        <v>125728.17981999999</v>
      </c>
      <c r="F152" s="231">
        <f t="shared" si="7"/>
        <v>0.40495741669736834</v>
      </c>
      <c r="G152" s="231">
        <f t="shared" si="8"/>
        <v>0.40310183812283984</v>
      </c>
    </row>
    <row r="153" spans="1:9" ht="31.5" x14ac:dyDescent="0.25">
      <c r="A153" s="37" t="s">
        <v>264</v>
      </c>
      <c r="B153" s="38" t="s">
        <v>265</v>
      </c>
      <c r="C153" s="117">
        <v>24953.167000000001</v>
      </c>
      <c r="D153" s="117">
        <v>25353.167000000001</v>
      </c>
      <c r="E153" s="117">
        <v>8466.7974700000013</v>
      </c>
      <c r="F153" s="231">
        <f t="shared" si="7"/>
        <v>0.3393075303828168</v>
      </c>
      <c r="G153" s="231">
        <f t="shared" si="8"/>
        <v>0.33395423419882814</v>
      </c>
    </row>
    <row r="154" spans="1:9" s="36" customFormat="1" ht="31.5" x14ac:dyDescent="0.25">
      <c r="A154" s="32" t="s">
        <v>266</v>
      </c>
      <c r="B154" s="33" t="s">
        <v>267</v>
      </c>
      <c r="C154" s="116">
        <v>210304.41452000002</v>
      </c>
      <c r="D154" s="116">
        <v>210304.41452000002</v>
      </c>
      <c r="E154" s="116">
        <v>58430.630979999994</v>
      </c>
      <c r="F154" s="230">
        <f t="shared" si="7"/>
        <v>0.27783834739447766</v>
      </c>
      <c r="G154" s="230">
        <f t="shared" si="8"/>
        <v>0.27783834739447766</v>
      </c>
      <c r="H154" s="34"/>
    </row>
    <row r="155" spans="1:9" ht="31.5" x14ac:dyDescent="0.25">
      <c r="A155" s="37" t="s">
        <v>268</v>
      </c>
      <c r="B155" s="38" t="s">
        <v>269</v>
      </c>
      <c r="C155" s="117">
        <v>210304.41452000002</v>
      </c>
      <c r="D155" s="117">
        <v>210304.41452000002</v>
      </c>
      <c r="E155" s="117">
        <v>58430.630979999994</v>
      </c>
      <c r="F155" s="231">
        <f t="shared" si="7"/>
        <v>0.27783834739447766</v>
      </c>
      <c r="G155" s="231">
        <f t="shared" si="8"/>
        <v>0.27783834739447766</v>
      </c>
    </row>
    <row r="156" spans="1:9" s="36" customFormat="1" ht="63" outlineLevel="1" x14ac:dyDescent="0.25">
      <c r="A156" s="32" t="s">
        <v>337</v>
      </c>
      <c r="B156" s="33" t="s">
        <v>271</v>
      </c>
      <c r="C156" s="116">
        <v>15000</v>
      </c>
      <c r="D156" s="116">
        <v>0</v>
      </c>
      <c r="E156" s="116">
        <v>0</v>
      </c>
      <c r="F156" s="230">
        <f t="shared" si="7"/>
        <v>0</v>
      </c>
      <c r="G156" s="230" t="str">
        <f t="shared" si="8"/>
        <v/>
      </c>
      <c r="H156" s="34"/>
    </row>
    <row r="157" spans="1:9" ht="63" outlineLevel="1" x14ac:dyDescent="0.25">
      <c r="A157" s="37" t="s">
        <v>272</v>
      </c>
      <c r="B157" s="38" t="s">
        <v>273</v>
      </c>
      <c r="C157" s="117">
        <v>0</v>
      </c>
      <c r="D157" s="117">
        <v>0</v>
      </c>
      <c r="E157" s="117">
        <v>0</v>
      </c>
      <c r="F157" s="231" t="str">
        <f t="shared" si="7"/>
        <v/>
      </c>
      <c r="G157" s="231" t="str">
        <f t="shared" si="8"/>
        <v/>
      </c>
    </row>
    <row r="158" spans="1:9" ht="15.75" outlineLevel="1" x14ac:dyDescent="0.25">
      <c r="A158" s="37" t="s">
        <v>274</v>
      </c>
      <c r="B158" s="38" t="s">
        <v>275</v>
      </c>
      <c r="C158" s="117">
        <v>15000</v>
      </c>
      <c r="D158" s="117">
        <v>0</v>
      </c>
      <c r="E158" s="117">
        <v>0</v>
      </c>
      <c r="F158" s="231">
        <f t="shared" si="7"/>
        <v>0</v>
      </c>
      <c r="G158" s="231" t="str">
        <f t="shared" si="8"/>
        <v/>
      </c>
    </row>
    <row r="159" spans="1:9" ht="31.5" x14ac:dyDescent="0.25">
      <c r="A159" s="37" t="s">
        <v>276</v>
      </c>
      <c r="B159" s="38" t="s">
        <v>277</v>
      </c>
      <c r="C159" s="117">
        <v>0</v>
      </c>
      <c r="D159" s="117">
        <v>0</v>
      </c>
      <c r="E159" s="117">
        <v>0</v>
      </c>
      <c r="F159" s="231" t="str">
        <f t="shared" si="7"/>
        <v/>
      </c>
      <c r="G159" s="231" t="str">
        <f t="shared" si="8"/>
        <v/>
      </c>
    </row>
    <row r="160" spans="1:9" s="36" customFormat="1" ht="24" customHeight="1" x14ac:dyDescent="0.25">
      <c r="A160" s="32" t="s">
        <v>278</v>
      </c>
      <c r="B160" s="33" t="s">
        <v>279</v>
      </c>
      <c r="C160" s="116">
        <v>69668454.627450004</v>
      </c>
      <c r="D160" s="116">
        <v>71965796.257420003</v>
      </c>
      <c r="E160" s="116">
        <v>31957413.19227</v>
      </c>
      <c r="F160" s="230">
        <f t="shared" si="7"/>
        <v>0.45870707715796655</v>
      </c>
      <c r="G160" s="230">
        <f t="shared" si="8"/>
        <v>0.44406391444567728</v>
      </c>
      <c r="H160" s="40"/>
      <c r="I160" s="35"/>
    </row>
    <row r="161" spans="1:8" s="36" customFormat="1" ht="31.5" x14ac:dyDescent="0.25">
      <c r="A161" s="32" t="s">
        <v>338</v>
      </c>
      <c r="B161" s="33" t="s">
        <v>281</v>
      </c>
      <c r="C161" s="227">
        <f>-C160+C77</f>
        <v>-3210235.6287299991</v>
      </c>
      <c r="D161" s="227">
        <v>-3814775.8297100002</v>
      </c>
      <c r="E161" s="227">
        <v>1695767.1096199998</v>
      </c>
      <c r="F161" s="230"/>
      <c r="G161" s="230"/>
      <c r="H161" s="41"/>
    </row>
    <row r="162" spans="1:8" s="3" customFormat="1" ht="15.75" outlineLevel="1" x14ac:dyDescent="0.25">
      <c r="A162" s="6"/>
      <c r="B162" s="6"/>
      <c r="C162" s="97"/>
      <c r="D162" s="96"/>
      <c r="E162" s="97"/>
      <c r="F162" s="110"/>
      <c r="G162" s="112"/>
    </row>
    <row r="163" spans="1:8" ht="15.75" outlineLevel="1" x14ac:dyDescent="0.25">
      <c r="A163" s="321" t="s">
        <v>282</v>
      </c>
      <c r="B163" s="321"/>
      <c r="C163" s="321"/>
      <c r="D163" s="321"/>
      <c r="E163" s="321"/>
      <c r="F163" s="110"/>
    </row>
    <row r="164" spans="1:8" ht="31.5" x14ac:dyDescent="0.25">
      <c r="A164" s="42" t="s">
        <v>283</v>
      </c>
      <c r="B164" s="43" t="s">
        <v>284</v>
      </c>
      <c r="C164" s="269">
        <f>C166+C169+C172+C177</f>
        <v>3210235.4887299971</v>
      </c>
      <c r="D164" s="269">
        <v>3814775.8297100002</v>
      </c>
      <c r="E164" s="270">
        <v>-1695767.1096199998</v>
      </c>
      <c r="F164" s="120"/>
    </row>
    <row r="165" spans="1:8" ht="47.25" x14ac:dyDescent="0.25">
      <c r="A165" s="44" t="s">
        <v>285</v>
      </c>
      <c r="B165" s="45" t="s">
        <v>286</v>
      </c>
      <c r="C165" s="271">
        <v>1826196.52571</v>
      </c>
      <c r="D165" s="271">
        <v>1696196.52571</v>
      </c>
      <c r="E165" s="271">
        <v>53408.998939999998</v>
      </c>
      <c r="F165" s="121"/>
    </row>
    <row r="166" spans="1:8" ht="31.5" x14ac:dyDescent="0.25">
      <c r="A166" s="46" t="s">
        <v>287</v>
      </c>
      <c r="B166" s="47" t="s">
        <v>288</v>
      </c>
      <c r="C166" s="272">
        <v>875119.3</v>
      </c>
      <c r="D166" s="272">
        <v>745119.3</v>
      </c>
      <c r="E166" s="273">
        <v>-431560</v>
      </c>
      <c r="F166" s="120"/>
    </row>
    <row r="167" spans="1:8" ht="47.25" x14ac:dyDescent="0.25">
      <c r="A167" s="44" t="s">
        <v>289</v>
      </c>
      <c r="B167" s="45" t="s">
        <v>290</v>
      </c>
      <c r="C167" s="276">
        <v>1590119.3</v>
      </c>
      <c r="D167" s="274">
        <v>1595119.3</v>
      </c>
      <c r="E167" s="275">
        <v>206000</v>
      </c>
      <c r="F167" s="122"/>
    </row>
    <row r="168" spans="1:8" ht="47.25" x14ac:dyDescent="0.25">
      <c r="A168" s="44" t="s">
        <v>291</v>
      </c>
      <c r="B168" s="45" t="s">
        <v>292</v>
      </c>
      <c r="C168" s="276">
        <v>-715000</v>
      </c>
      <c r="D168" s="274">
        <v>-850000</v>
      </c>
      <c r="E168" s="275">
        <v>-637560</v>
      </c>
      <c r="F168" s="122"/>
    </row>
    <row r="169" spans="1:8" ht="47.25" x14ac:dyDescent="0.25">
      <c r="A169" s="46" t="s">
        <v>293</v>
      </c>
      <c r="B169" s="47" t="s">
        <v>294</v>
      </c>
      <c r="C169" s="272">
        <v>951077.22571000003</v>
      </c>
      <c r="D169" s="272">
        <v>951077.22571000003</v>
      </c>
      <c r="E169" s="272">
        <v>563026.09</v>
      </c>
      <c r="F169" s="120"/>
    </row>
    <row r="170" spans="1:8" ht="63" x14ac:dyDescent="0.25">
      <c r="A170" s="44" t="s">
        <v>295</v>
      </c>
      <c r="B170" s="45" t="s">
        <v>296</v>
      </c>
      <c r="C170" s="276">
        <v>6803594.0999999996</v>
      </c>
      <c r="D170" s="274">
        <v>6947176.0899999999</v>
      </c>
      <c r="E170" s="275">
        <v>592560</v>
      </c>
      <c r="F170" s="122"/>
    </row>
    <row r="171" spans="1:8" ht="78.75" x14ac:dyDescent="0.25">
      <c r="A171" s="44" t="s">
        <v>297</v>
      </c>
      <c r="B171" s="45" t="s">
        <v>298</v>
      </c>
      <c r="C171" s="276">
        <v>-5852516.8599999994</v>
      </c>
      <c r="D171" s="274">
        <v>-5996098.8642899999</v>
      </c>
      <c r="E171" s="271">
        <v>-29533.91</v>
      </c>
      <c r="F171" s="122"/>
    </row>
    <row r="172" spans="1:8" ht="47.25" x14ac:dyDescent="0.25">
      <c r="A172" s="46" t="s">
        <v>299</v>
      </c>
      <c r="B172" s="47" t="s">
        <v>300</v>
      </c>
      <c r="C172" s="272">
        <v>0</v>
      </c>
      <c r="D172" s="272">
        <v>0</v>
      </c>
      <c r="E172" s="272">
        <v>-78057.091060000006</v>
      </c>
      <c r="F172" s="123"/>
    </row>
    <row r="173" spans="1:8" ht="63" x14ac:dyDescent="0.25">
      <c r="A173" s="44" t="s">
        <v>301</v>
      </c>
      <c r="B173" s="45" t="s">
        <v>302</v>
      </c>
      <c r="C173" s="274">
        <v>0</v>
      </c>
      <c r="D173" s="276">
        <v>0</v>
      </c>
      <c r="E173" s="277">
        <v>0</v>
      </c>
      <c r="F173" s="122"/>
    </row>
    <row r="174" spans="1:8" ht="47.25" x14ac:dyDescent="0.25">
      <c r="A174" s="44" t="s">
        <v>303</v>
      </c>
      <c r="B174" s="45" t="s">
        <v>304</v>
      </c>
      <c r="C174" s="274">
        <v>0</v>
      </c>
      <c r="D174" s="276">
        <v>0</v>
      </c>
      <c r="E174" s="277">
        <v>0</v>
      </c>
      <c r="F174" s="122"/>
    </row>
    <row r="175" spans="1:8" ht="47.25" x14ac:dyDescent="0.25">
      <c r="A175" s="44" t="s">
        <v>305</v>
      </c>
      <c r="B175" s="45" t="s">
        <v>306</v>
      </c>
      <c r="C175" s="274">
        <v>0</v>
      </c>
      <c r="D175" s="276">
        <v>0</v>
      </c>
      <c r="E175" s="277">
        <v>0</v>
      </c>
      <c r="F175" s="122"/>
    </row>
    <row r="176" spans="1:8" ht="31.5" x14ac:dyDescent="0.25">
      <c r="A176" s="44" t="s">
        <v>307</v>
      </c>
      <c r="B176" s="45" t="s">
        <v>339</v>
      </c>
      <c r="C176" s="274">
        <v>0</v>
      </c>
      <c r="D176" s="276">
        <v>0</v>
      </c>
      <c r="E176" s="275">
        <v>-78057.091060000006</v>
      </c>
      <c r="F176" s="124"/>
    </row>
    <row r="177" spans="1:6" ht="31.5" x14ac:dyDescent="0.25">
      <c r="A177" s="46" t="s">
        <v>309</v>
      </c>
      <c r="B177" s="47" t="s">
        <v>340</v>
      </c>
      <c r="C177" s="272">
        <f>C178+C179</f>
        <v>1384038.9630199969</v>
      </c>
      <c r="D177" s="272">
        <v>2118579.304</v>
      </c>
      <c r="E177" s="272">
        <v>-1749176.1085599998</v>
      </c>
      <c r="F177" s="120"/>
    </row>
    <row r="178" spans="1:6" ht="31.5" x14ac:dyDescent="0.25">
      <c r="A178" s="44" t="s">
        <v>311</v>
      </c>
      <c r="B178" s="45" t="s">
        <v>312</v>
      </c>
      <c r="C178" s="276">
        <v>-74851932.528720006</v>
      </c>
      <c r="D178" s="276">
        <v>-75188421.920340002</v>
      </c>
      <c r="E178" s="275">
        <v>-55338135.991169997</v>
      </c>
      <c r="F178" s="122"/>
    </row>
    <row r="179" spans="1:6" ht="31.5" x14ac:dyDescent="0.25">
      <c r="A179" s="44" t="s">
        <v>313</v>
      </c>
      <c r="B179" s="45" t="s">
        <v>314</v>
      </c>
      <c r="C179" s="276">
        <v>76235971.491740003</v>
      </c>
      <c r="D179" s="276">
        <v>78809926.723480001</v>
      </c>
      <c r="E179" s="275">
        <v>53588959.882610001</v>
      </c>
      <c r="F179" s="122"/>
    </row>
    <row r="180" spans="1:6" x14ac:dyDescent="0.3">
      <c r="E180" s="106"/>
      <c r="F180" s="125"/>
    </row>
    <row r="182" spans="1:6" x14ac:dyDescent="0.3">
      <c r="D182" s="107"/>
    </row>
    <row r="187" spans="1:6" x14ac:dyDescent="0.3">
      <c r="F187" s="126" t="s">
        <v>341</v>
      </c>
    </row>
  </sheetData>
  <autoFilter ref="A9:AMI77"/>
  <mergeCells count="17">
    <mergeCell ref="G7:G8"/>
    <mergeCell ref="A81:A82"/>
    <mergeCell ref="B81:B82"/>
    <mergeCell ref="E81:E82"/>
    <mergeCell ref="F81:F82"/>
    <mergeCell ref="G81:G82"/>
    <mergeCell ref="C81:D81"/>
    <mergeCell ref="A2:F2"/>
    <mergeCell ref="A3:F3"/>
    <mergeCell ref="A4:F4"/>
    <mergeCell ref="A5:F5"/>
    <mergeCell ref="A163:E163"/>
    <mergeCell ref="A7:A8"/>
    <mergeCell ref="B7:B8"/>
    <mergeCell ref="C7:D7"/>
    <mergeCell ref="E7:E8"/>
    <mergeCell ref="F7:F8"/>
  </mergeCells>
  <printOptions horizontalCentered="1"/>
  <pageMargins left="0.15763888888888899" right="0.196527777777778" top="0.196527777777778" bottom="0.27569444444444402" header="0.511811023622047" footer="0.511811023622047"/>
  <pageSetup paperSize="9" scale="69" orientation="portrait" horizontalDpi="300" verticalDpi="300" r:id="rId1"/>
  <rowBreaks count="2" manualBreakCount="2">
    <brk id="149" max="16383" man="1"/>
    <brk id="17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24"/>
  <sheetViews>
    <sheetView zoomScale="60" zoomScaleNormal="60" workbookViewId="0">
      <pane xSplit="4" ySplit="4" topLeftCell="E32" activePane="bottomRight" state="frozen"/>
      <selection pane="topRight" activeCell="E1" sqref="E1"/>
      <selection pane="bottomLeft" activeCell="A5" sqref="A5"/>
      <selection pane="bottomRight" activeCell="C20" sqref="C20"/>
    </sheetView>
  </sheetViews>
  <sheetFormatPr defaultColWidth="8" defaultRowHeight="15" outlineLevelCol="1" x14ac:dyDescent="0.25"/>
  <cols>
    <col min="1" max="1" width="6.25" style="189" hidden="1" customWidth="1" outlineLevel="1"/>
    <col min="2" max="2" width="4.875" style="183" customWidth="1" collapsed="1"/>
    <col min="3" max="3" width="44.625" style="184" customWidth="1"/>
    <col min="4" max="4" width="12.75" style="181" hidden="1" customWidth="1" outlineLevel="1"/>
    <col min="5" max="5" width="13.125" style="181" customWidth="1" collapsed="1"/>
    <col min="6" max="6" width="13.75" style="181" customWidth="1"/>
    <col min="7" max="7" width="14.75" style="181" customWidth="1"/>
    <col min="8" max="9" width="14.25" style="188" customWidth="1"/>
    <col min="10" max="10" width="15.625" style="188" customWidth="1"/>
    <col min="11" max="11" width="14.25" style="188" customWidth="1"/>
    <col min="12" max="12" width="14.75" style="188" customWidth="1"/>
    <col min="13" max="13" width="15.375" style="188" customWidth="1"/>
    <col min="14" max="14" width="9.125" style="181" customWidth="1"/>
    <col min="15" max="15" width="11" style="181" customWidth="1"/>
    <col min="16" max="16" width="14.25" style="181" customWidth="1"/>
    <col min="17" max="17" width="9.875" style="181" bestFit="1" customWidth="1"/>
    <col min="18" max="16384" width="8" style="181"/>
  </cols>
  <sheetData>
    <row r="1" spans="1:16" ht="20.25" customHeight="1" x14ac:dyDescent="0.25">
      <c r="A1" s="335" t="s">
        <v>1007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</row>
    <row r="2" spans="1:16" ht="16.5" customHeight="1" x14ac:dyDescent="0.25">
      <c r="A2" s="182"/>
      <c r="D2" s="185"/>
      <c r="E2" s="186"/>
      <c r="F2" s="187"/>
      <c r="G2" s="187"/>
      <c r="H2" s="187"/>
      <c r="I2" s="187"/>
      <c r="J2" s="187"/>
      <c r="L2" s="336"/>
      <c r="M2" s="336"/>
      <c r="O2" s="336" t="s">
        <v>342</v>
      </c>
      <c r="P2" s="336"/>
    </row>
    <row r="3" spans="1:16" ht="36.75" customHeight="1" x14ac:dyDescent="0.25">
      <c r="B3" s="337" t="s">
        <v>343</v>
      </c>
      <c r="C3" s="338" t="s">
        <v>344</v>
      </c>
      <c r="D3" s="338" t="s">
        <v>345</v>
      </c>
      <c r="E3" s="338" t="s">
        <v>346</v>
      </c>
      <c r="F3" s="338" t="s">
        <v>431</v>
      </c>
      <c r="G3" s="338"/>
      <c r="H3" s="338" t="s">
        <v>346</v>
      </c>
      <c r="I3" s="338" t="s">
        <v>426</v>
      </c>
      <c r="J3" s="338"/>
      <c r="K3" s="338" t="s">
        <v>346</v>
      </c>
      <c r="L3" s="338" t="s">
        <v>1008</v>
      </c>
      <c r="M3" s="338"/>
      <c r="N3" s="338" t="s">
        <v>346</v>
      </c>
      <c r="O3" s="338" t="s">
        <v>347</v>
      </c>
      <c r="P3" s="338"/>
    </row>
    <row r="4" spans="1:16" ht="82.5" x14ac:dyDescent="0.25">
      <c r="B4" s="337"/>
      <c r="C4" s="338"/>
      <c r="D4" s="338"/>
      <c r="E4" s="338"/>
      <c r="F4" s="237" t="s">
        <v>350</v>
      </c>
      <c r="G4" s="237" t="s">
        <v>349</v>
      </c>
      <c r="H4" s="338"/>
      <c r="I4" s="237" t="s">
        <v>350</v>
      </c>
      <c r="J4" s="237" t="s">
        <v>349</v>
      </c>
      <c r="K4" s="338"/>
      <c r="L4" s="237" t="s">
        <v>348</v>
      </c>
      <c r="M4" s="237" t="s">
        <v>349</v>
      </c>
      <c r="N4" s="338"/>
      <c r="O4" s="237" t="s">
        <v>350</v>
      </c>
      <c r="P4" s="237" t="s">
        <v>349</v>
      </c>
    </row>
    <row r="5" spans="1:16" ht="16.5" x14ac:dyDescent="0.25">
      <c r="B5" s="209"/>
      <c r="C5" s="210" t="s">
        <v>351</v>
      </c>
      <c r="D5" s="211"/>
      <c r="E5" s="212">
        <v>57602367.833999999</v>
      </c>
      <c r="F5" s="212">
        <v>38072445.553999998</v>
      </c>
      <c r="G5" s="212">
        <v>19529922.279999997</v>
      </c>
      <c r="H5" s="212">
        <v>59813405.072789997</v>
      </c>
      <c r="I5" s="212">
        <v>40140767.317029998</v>
      </c>
      <c r="J5" s="212">
        <v>19672637.755759995</v>
      </c>
      <c r="K5" s="212">
        <v>27074188.922340006</v>
      </c>
      <c r="L5" s="212">
        <v>17456189.321310002</v>
      </c>
      <c r="M5" s="212">
        <v>9617999.6010300014</v>
      </c>
      <c r="N5" s="213">
        <v>45.264416712929211</v>
      </c>
      <c r="O5" s="213">
        <v>43.487433071325704</v>
      </c>
      <c r="P5" s="213">
        <v>48.890238921895083</v>
      </c>
    </row>
    <row r="6" spans="1:16" s="195" customFormat="1" ht="57" x14ac:dyDescent="0.25">
      <c r="A6" s="189" t="s">
        <v>432</v>
      </c>
      <c r="B6" s="192">
        <v>1</v>
      </c>
      <c r="C6" s="193" t="s">
        <v>352</v>
      </c>
      <c r="D6" s="192" t="s">
        <v>353</v>
      </c>
      <c r="E6" s="194">
        <v>9771246.4800000004</v>
      </c>
      <c r="F6" s="194">
        <v>8082337.8999999994</v>
      </c>
      <c r="G6" s="194">
        <v>1688908.58</v>
      </c>
      <c r="H6" s="194">
        <v>10015456.365320001</v>
      </c>
      <c r="I6" s="194">
        <v>8310076.5653199991</v>
      </c>
      <c r="J6" s="194">
        <v>1705379.7999999998</v>
      </c>
      <c r="K6" s="194">
        <v>4878728.1184099987</v>
      </c>
      <c r="L6" s="194">
        <v>3962699.1579299993</v>
      </c>
      <c r="M6" s="194">
        <v>916028.96047999989</v>
      </c>
      <c r="N6" s="191">
        <v>48.71199015257374</v>
      </c>
      <c r="O6" s="191">
        <v>47.685471087803464</v>
      </c>
      <c r="P6" s="191">
        <v>53.714073573523038</v>
      </c>
    </row>
    <row r="7" spans="1:16" s="195" customFormat="1" ht="30" x14ac:dyDescent="0.25">
      <c r="A7" s="189" t="s">
        <v>433</v>
      </c>
      <c r="B7" s="192"/>
      <c r="C7" s="196" t="s">
        <v>434</v>
      </c>
      <c r="D7" s="197" t="s">
        <v>435</v>
      </c>
      <c r="E7" s="198">
        <v>772635.10000000009</v>
      </c>
      <c r="F7" s="198">
        <v>38631.800000000047</v>
      </c>
      <c r="G7" s="198">
        <v>734003.3</v>
      </c>
      <c r="H7" s="198">
        <v>772635.05264000001</v>
      </c>
      <c r="I7" s="198">
        <v>38631.752639999962</v>
      </c>
      <c r="J7" s="198">
        <v>734003.3</v>
      </c>
      <c r="K7" s="198">
        <v>388052.10567999998</v>
      </c>
      <c r="L7" s="198">
        <v>19402.605280000018</v>
      </c>
      <c r="M7" s="198">
        <v>368649.50039999996</v>
      </c>
      <c r="N7" s="199">
        <v>50.224501768858808</v>
      </c>
      <c r="O7" s="199">
        <v>50.224501748104068</v>
      </c>
      <c r="P7" s="199">
        <v>50.224501769951161</v>
      </c>
    </row>
    <row r="8" spans="1:16" s="195" customFormat="1" x14ac:dyDescent="0.25">
      <c r="A8" s="189" t="s">
        <v>436</v>
      </c>
      <c r="B8" s="192"/>
      <c r="C8" s="196" t="s">
        <v>437</v>
      </c>
      <c r="D8" s="197" t="s">
        <v>438</v>
      </c>
      <c r="E8" s="198">
        <v>32138</v>
      </c>
      <c r="F8" s="198">
        <v>1606.9000000000015</v>
      </c>
      <c r="G8" s="198">
        <v>30531.1</v>
      </c>
      <c r="H8" s="198">
        <v>32138</v>
      </c>
      <c r="I8" s="198">
        <v>1606.9000000000015</v>
      </c>
      <c r="J8" s="198">
        <v>30531.1</v>
      </c>
      <c r="K8" s="198">
        <v>29550.728890000002</v>
      </c>
      <c r="L8" s="198">
        <v>1477.5364400000035</v>
      </c>
      <c r="M8" s="198">
        <v>28073.192449999999</v>
      </c>
      <c r="N8" s="199">
        <v>91.949495581554558</v>
      </c>
      <c r="O8" s="199">
        <v>91.949495301512357</v>
      </c>
      <c r="P8" s="199">
        <v>91.949495596293616</v>
      </c>
    </row>
    <row r="9" spans="1:16" s="195" customFormat="1" ht="30" x14ac:dyDescent="0.25">
      <c r="A9" s="189" t="s">
        <v>439</v>
      </c>
      <c r="B9" s="192"/>
      <c r="C9" s="196" t="s">
        <v>440</v>
      </c>
      <c r="D9" s="197" t="s">
        <v>441</v>
      </c>
      <c r="E9" s="198">
        <v>20772.980000000003</v>
      </c>
      <c r="F9" s="198">
        <v>1842.0800000000017</v>
      </c>
      <c r="G9" s="198">
        <v>18930.900000000001</v>
      </c>
      <c r="H9" s="198">
        <v>20772.963159999999</v>
      </c>
      <c r="I9" s="198">
        <v>1842.0631599999979</v>
      </c>
      <c r="J9" s="198">
        <v>18930.900000000001</v>
      </c>
      <c r="K9" s="198">
        <v>20352.34289</v>
      </c>
      <c r="L9" s="198">
        <v>1561.4921399999985</v>
      </c>
      <c r="M9" s="198">
        <v>18790.850750000001</v>
      </c>
      <c r="N9" s="199">
        <v>97.975155172806851</v>
      </c>
      <c r="O9" s="199">
        <v>84.768653643776275</v>
      </c>
      <c r="P9" s="199">
        <v>99.260208178163751</v>
      </c>
    </row>
    <row r="10" spans="1:16" s="195" customFormat="1" ht="45" x14ac:dyDescent="0.25">
      <c r="A10" s="189" t="s">
        <v>442</v>
      </c>
      <c r="B10" s="192"/>
      <c r="C10" s="196" t="s">
        <v>443</v>
      </c>
      <c r="D10" s="197" t="s">
        <v>444</v>
      </c>
      <c r="E10" s="198">
        <v>107618.95</v>
      </c>
      <c r="F10" s="198">
        <v>5380.9499999999971</v>
      </c>
      <c r="G10" s="198">
        <v>102238</v>
      </c>
      <c r="H10" s="198">
        <v>107618.9</v>
      </c>
      <c r="I10" s="198">
        <v>5380.8999999999942</v>
      </c>
      <c r="J10" s="198">
        <v>102238</v>
      </c>
      <c r="K10" s="198">
        <v>35227.732400000001</v>
      </c>
      <c r="L10" s="198">
        <v>1761.3719199999978</v>
      </c>
      <c r="M10" s="198">
        <v>33466.360480000003</v>
      </c>
      <c r="N10" s="199">
        <v>32.733778546333411</v>
      </c>
      <c r="O10" s="199">
        <v>32.733779107584226</v>
      </c>
      <c r="P10" s="199">
        <v>32.733778516794146</v>
      </c>
    </row>
    <row r="11" spans="1:16" s="195" customFormat="1" ht="30" x14ac:dyDescent="0.25">
      <c r="A11" s="189" t="s">
        <v>445</v>
      </c>
      <c r="B11" s="192"/>
      <c r="C11" s="196" t="s">
        <v>446</v>
      </c>
      <c r="D11" s="197" t="s">
        <v>447</v>
      </c>
      <c r="E11" s="198">
        <v>16152.5</v>
      </c>
      <c r="F11" s="198">
        <v>9150.7999999999993</v>
      </c>
      <c r="G11" s="198">
        <v>7001.7</v>
      </c>
      <c r="H11" s="198">
        <v>16152.5</v>
      </c>
      <c r="I11" s="198">
        <v>9150.7999999999993</v>
      </c>
      <c r="J11" s="198">
        <v>7001.7</v>
      </c>
      <c r="K11" s="198">
        <v>0</v>
      </c>
      <c r="L11" s="198">
        <v>0</v>
      </c>
      <c r="M11" s="198">
        <v>0</v>
      </c>
      <c r="N11" s="199">
        <v>0</v>
      </c>
      <c r="O11" s="199">
        <v>0</v>
      </c>
      <c r="P11" s="199">
        <v>0</v>
      </c>
    </row>
    <row r="12" spans="1:16" s="195" customFormat="1" ht="30" x14ac:dyDescent="0.25">
      <c r="A12" s="189" t="s">
        <v>448</v>
      </c>
      <c r="B12" s="192"/>
      <c r="C12" s="196" t="s">
        <v>449</v>
      </c>
      <c r="D12" s="197" t="s">
        <v>450</v>
      </c>
      <c r="E12" s="198">
        <v>148805.13</v>
      </c>
      <c r="F12" s="198">
        <v>20089.229999999996</v>
      </c>
      <c r="G12" s="198">
        <v>128715.90000000001</v>
      </c>
      <c r="H12" s="198">
        <v>163865.1189</v>
      </c>
      <c r="I12" s="198">
        <v>35149.218900000007</v>
      </c>
      <c r="J12" s="198">
        <v>128715.9</v>
      </c>
      <c r="K12" s="198">
        <v>81636.070080000005</v>
      </c>
      <c r="L12" s="198">
        <v>4099.5306899999996</v>
      </c>
      <c r="M12" s="198">
        <v>77536.539390000005</v>
      </c>
      <c r="N12" s="199">
        <v>49.819064989553432</v>
      </c>
      <c r="O12" s="199">
        <v>11.663219890214968</v>
      </c>
      <c r="P12" s="199">
        <v>60.238509298385054</v>
      </c>
    </row>
    <row r="13" spans="1:16" s="195" customFormat="1" ht="30" x14ac:dyDescent="0.25">
      <c r="A13" s="189" t="s">
        <v>451</v>
      </c>
      <c r="B13" s="192"/>
      <c r="C13" s="196" t="s">
        <v>452</v>
      </c>
      <c r="D13" s="197" t="s">
        <v>453</v>
      </c>
      <c r="E13" s="198">
        <v>26469.55</v>
      </c>
      <c r="F13" s="198">
        <v>5638.3499999999985</v>
      </c>
      <c r="G13" s="198">
        <v>20831.2</v>
      </c>
      <c r="H13" s="198">
        <v>32861.549070000001</v>
      </c>
      <c r="I13" s="198">
        <v>12030.34907</v>
      </c>
      <c r="J13" s="198">
        <v>20831.2</v>
      </c>
      <c r="K13" s="198">
        <v>32861.549070000001</v>
      </c>
      <c r="L13" s="198">
        <v>12030.34907</v>
      </c>
      <c r="M13" s="198">
        <v>20831.2</v>
      </c>
      <c r="N13" s="199">
        <v>100</v>
      </c>
      <c r="O13" s="199">
        <v>100</v>
      </c>
      <c r="P13" s="199">
        <v>100</v>
      </c>
    </row>
    <row r="14" spans="1:16" s="195" customFormat="1" ht="60" x14ac:dyDescent="0.25">
      <c r="A14" s="189" t="s">
        <v>454</v>
      </c>
      <c r="B14" s="192"/>
      <c r="C14" s="196" t="s">
        <v>455</v>
      </c>
      <c r="D14" s="197" t="s">
        <v>456</v>
      </c>
      <c r="E14" s="198">
        <v>62900.2</v>
      </c>
      <c r="F14" s="198">
        <v>629</v>
      </c>
      <c r="G14" s="198">
        <v>62271.199999999997</v>
      </c>
      <c r="H14" s="198">
        <v>67300.2</v>
      </c>
      <c r="I14" s="198">
        <v>5029</v>
      </c>
      <c r="J14" s="198">
        <v>62271.199999999997</v>
      </c>
      <c r="K14" s="198">
        <v>0</v>
      </c>
      <c r="L14" s="198">
        <v>0</v>
      </c>
      <c r="M14" s="198">
        <v>0</v>
      </c>
      <c r="N14" s="199">
        <v>0</v>
      </c>
      <c r="O14" s="199">
        <v>0</v>
      </c>
      <c r="P14" s="199">
        <v>0</v>
      </c>
    </row>
    <row r="15" spans="1:16" s="195" customFormat="1" ht="30" x14ac:dyDescent="0.25">
      <c r="A15" s="189" t="s">
        <v>457</v>
      </c>
      <c r="B15" s="192"/>
      <c r="C15" s="196" t="s">
        <v>458</v>
      </c>
      <c r="D15" s="197" t="s">
        <v>459</v>
      </c>
      <c r="E15" s="198">
        <v>328941.75</v>
      </c>
      <c r="F15" s="198">
        <v>42191.47000000003</v>
      </c>
      <c r="G15" s="198">
        <v>286750.27999999997</v>
      </c>
      <c r="H15" s="198">
        <v>330164.80934000004</v>
      </c>
      <c r="I15" s="198">
        <v>43414.50933999999</v>
      </c>
      <c r="J15" s="198">
        <v>286750.30000000005</v>
      </c>
      <c r="K15" s="198">
        <v>192864.89527000001</v>
      </c>
      <c r="L15" s="198">
        <v>7001.2273200000345</v>
      </c>
      <c r="M15" s="198">
        <v>185863.66794999997</v>
      </c>
      <c r="N15" s="199">
        <v>58.414734040110829</v>
      </c>
      <c r="O15" s="199">
        <v>16.12646883826336</v>
      </c>
      <c r="P15" s="199">
        <v>64.817253181600833</v>
      </c>
    </row>
    <row r="16" spans="1:16" s="195" customFormat="1" x14ac:dyDescent="0.25">
      <c r="A16" s="189" t="s">
        <v>460</v>
      </c>
      <c r="B16" s="192"/>
      <c r="C16" s="196" t="s">
        <v>461</v>
      </c>
      <c r="D16" s="197" t="s">
        <v>462</v>
      </c>
      <c r="E16" s="198">
        <v>59.49</v>
      </c>
      <c r="F16" s="198">
        <v>0.59000000000000341</v>
      </c>
      <c r="G16" s="198">
        <v>58.9</v>
      </c>
      <c r="H16" s="198">
        <v>59.494949999999996</v>
      </c>
      <c r="I16" s="198">
        <v>0.5949499999999972</v>
      </c>
      <c r="J16" s="198">
        <v>58.9</v>
      </c>
      <c r="K16" s="198">
        <v>59.494949999999996</v>
      </c>
      <c r="L16" s="198">
        <v>0.5949499999999972</v>
      </c>
      <c r="M16" s="198">
        <v>58.9</v>
      </c>
      <c r="N16" s="199">
        <v>100</v>
      </c>
      <c r="O16" s="199">
        <v>100</v>
      </c>
      <c r="P16" s="199">
        <v>100</v>
      </c>
    </row>
    <row r="17" spans="1:17" s="195" customFormat="1" ht="30" x14ac:dyDescent="0.25">
      <c r="A17" s="189" t="s">
        <v>463</v>
      </c>
      <c r="B17" s="192"/>
      <c r="C17" s="196" t="s">
        <v>464</v>
      </c>
      <c r="D17" s="197" t="s">
        <v>465</v>
      </c>
      <c r="E17" s="198">
        <v>49892.639999999999</v>
      </c>
      <c r="F17" s="198">
        <v>49892.639999999999</v>
      </c>
      <c r="G17" s="198">
        <v>0</v>
      </c>
      <c r="H17" s="198">
        <v>45253.800290000006</v>
      </c>
      <c r="I17" s="198">
        <v>45253.800290000006</v>
      </c>
      <c r="J17" s="198">
        <v>0</v>
      </c>
      <c r="K17" s="198">
        <v>23568.324430000001</v>
      </c>
      <c r="L17" s="198">
        <v>23568.324430000001</v>
      </c>
      <c r="M17" s="198">
        <v>0</v>
      </c>
      <c r="N17" s="199">
        <v>52.080320943140833</v>
      </c>
      <c r="O17" s="199">
        <v>52.080320943140833</v>
      </c>
      <c r="P17" s="199" t="s">
        <v>466</v>
      </c>
    </row>
    <row r="18" spans="1:17" s="195" customFormat="1" ht="30" x14ac:dyDescent="0.25">
      <c r="A18" s="189" t="s">
        <v>467</v>
      </c>
      <c r="B18" s="192"/>
      <c r="C18" s="196" t="s">
        <v>468</v>
      </c>
      <c r="D18" s="197" t="s">
        <v>469</v>
      </c>
      <c r="E18" s="198">
        <v>176588.68</v>
      </c>
      <c r="F18" s="198">
        <v>176588.68</v>
      </c>
      <c r="G18" s="198">
        <v>0</v>
      </c>
      <c r="H18" s="198">
        <v>176088.7</v>
      </c>
      <c r="I18" s="198">
        <v>176088.7</v>
      </c>
      <c r="J18" s="198">
        <v>0</v>
      </c>
      <c r="K18" s="198">
        <v>79735.768069999991</v>
      </c>
      <c r="L18" s="198">
        <v>79735.768069999991</v>
      </c>
      <c r="M18" s="198">
        <v>0</v>
      </c>
      <c r="N18" s="199">
        <v>45.281592782501086</v>
      </c>
      <c r="O18" s="199">
        <v>45.281592782501086</v>
      </c>
      <c r="P18" s="199" t="s">
        <v>466</v>
      </c>
    </row>
    <row r="19" spans="1:17" s="195" customFormat="1" ht="30" x14ac:dyDescent="0.25">
      <c r="A19" s="189" t="s">
        <v>470</v>
      </c>
      <c r="B19" s="192"/>
      <c r="C19" s="196" t="s">
        <v>471</v>
      </c>
      <c r="D19" s="197" t="s">
        <v>472</v>
      </c>
      <c r="E19" s="198">
        <v>58411.43</v>
      </c>
      <c r="F19" s="198">
        <v>30861.43</v>
      </c>
      <c r="G19" s="198">
        <v>27550</v>
      </c>
      <c r="H19" s="198">
        <v>58411.4</v>
      </c>
      <c r="I19" s="198">
        <v>30861.4</v>
      </c>
      <c r="J19" s="198">
        <v>27550</v>
      </c>
      <c r="K19" s="198">
        <v>30138</v>
      </c>
      <c r="L19" s="198">
        <v>10663</v>
      </c>
      <c r="M19" s="198">
        <v>19475</v>
      </c>
      <c r="N19" s="199">
        <v>51.59609254357882</v>
      </c>
      <c r="O19" s="199">
        <v>34.551251725456396</v>
      </c>
      <c r="P19" s="199">
        <v>70.689655172413794</v>
      </c>
    </row>
    <row r="20" spans="1:17" s="195" customFormat="1" ht="45" x14ac:dyDescent="0.25">
      <c r="A20" s="189" t="s">
        <v>473</v>
      </c>
      <c r="B20" s="192"/>
      <c r="C20" s="196" t="s">
        <v>474</v>
      </c>
      <c r="D20" s="197" t="s">
        <v>475</v>
      </c>
      <c r="E20" s="198">
        <v>87889.88</v>
      </c>
      <c r="F20" s="198">
        <v>87889.88</v>
      </c>
      <c r="G20" s="198">
        <v>0</v>
      </c>
      <c r="H20" s="198">
        <v>114915.21799999999</v>
      </c>
      <c r="I20" s="198">
        <v>114915.21799999999</v>
      </c>
      <c r="J20" s="198">
        <v>0</v>
      </c>
      <c r="K20" s="198">
        <v>36874.137479999998</v>
      </c>
      <c r="L20" s="198">
        <v>36874.137479999998</v>
      </c>
      <c r="M20" s="198">
        <v>0</v>
      </c>
      <c r="N20" s="199">
        <v>32.088123854927552</v>
      </c>
      <c r="O20" s="199">
        <v>32.088123854927552</v>
      </c>
      <c r="P20" s="199" t="s">
        <v>466</v>
      </c>
    </row>
    <row r="21" spans="1:17" s="195" customFormat="1" ht="30" x14ac:dyDescent="0.25">
      <c r="A21" s="189" t="s">
        <v>476</v>
      </c>
      <c r="B21" s="192"/>
      <c r="C21" s="196" t="s">
        <v>477</v>
      </c>
      <c r="D21" s="197" t="s">
        <v>478</v>
      </c>
      <c r="E21" s="198">
        <v>4661560.5999999996</v>
      </c>
      <c r="F21" s="198">
        <v>4661560.5999999996</v>
      </c>
      <c r="G21" s="198">
        <v>0</v>
      </c>
      <c r="H21" s="198">
        <v>4661560.5999999996</v>
      </c>
      <c r="I21" s="198">
        <v>4661560.5999999996</v>
      </c>
      <c r="J21" s="198">
        <v>0</v>
      </c>
      <c r="K21" s="198">
        <v>2330780.2999999998</v>
      </c>
      <c r="L21" s="198">
        <v>2330780.2999999998</v>
      </c>
      <c r="M21" s="198">
        <v>0</v>
      </c>
      <c r="N21" s="199">
        <v>50</v>
      </c>
      <c r="O21" s="199">
        <v>50</v>
      </c>
      <c r="P21" s="199" t="s">
        <v>466</v>
      </c>
    </row>
    <row r="22" spans="1:17" s="195" customFormat="1" ht="60" x14ac:dyDescent="0.25">
      <c r="A22" s="189" t="s">
        <v>479</v>
      </c>
      <c r="B22" s="192"/>
      <c r="C22" s="196" t="s">
        <v>480</v>
      </c>
      <c r="D22" s="197" t="s">
        <v>481</v>
      </c>
      <c r="E22" s="198">
        <v>29887.24</v>
      </c>
      <c r="F22" s="198">
        <v>29887.24</v>
      </c>
      <c r="G22" s="198">
        <v>0</v>
      </c>
      <c r="H22" s="198">
        <v>29887.23907</v>
      </c>
      <c r="I22" s="198">
        <v>29887.23907</v>
      </c>
      <c r="J22" s="198">
        <v>0</v>
      </c>
      <c r="K22" s="198">
        <v>12035.838400000001</v>
      </c>
      <c r="L22" s="198">
        <v>12035.838400000001</v>
      </c>
      <c r="M22" s="198">
        <v>0</v>
      </c>
      <c r="N22" s="199">
        <v>40.270827197555526</v>
      </c>
      <c r="O22" s="199">
        <v>40.270827197555526</v>
      </c>
      <c r="P22" s="199" t="s">
        <v>466</v>
      </c>
    </row>
    <row r="23" spans="1:17" s="195" customFormat="1" ht="30" x14ac:dyDescent="0.25">
      <c r="A23" s="189" t="s">
        <v>482</v>
      </c>
      <c r="B23" s="192"/>
      <c r="C23" s="196" t="s">
        <v>483</v>
      </c>
      <c r="D23" s="197" t="s">
        <v>484</v>
      </c>
      <c r="E23" s="198">
        <v>70386.36</v>
      </c>
      <c r="F23" s="198">
        <v>70386.36</v>
      </c>
      <c r="G23" s="198">
        <v>0</v>
      </c>
      <c r="H23" s="198">
        <v>70386.3995</v>
      </c>
      <c r="I23" s="198">
        <v>70386.3995</v>
      </c>
      <c r="J23" s="198">
        <v>0</v>
      </c>
      <c r="K23" s="198">
        <v>31887.916269999998</v>
      </c>
      <c r="L23" s="198">
        <v>31887.916269999998</v>
      </c>
      <c r="M23" s="198">
        <v>0</v>
      </c>
      <c r="N23" s="199">
        <v>45.304087858621038</v>
      </c>
      <c r="O23" s="199">
        <v>45.304087858621038</v>
      </c>
      <c r="P23" s="199" t="s">
        <v>466</v>
      </c>
    </row>
    <row r="24" spans="1:17" s="195" customFormat="1" ht="45" x14ac:dyDescent="0.25">
      <c r="A24" s="189" t="s">
        <v>485</v>
      </c>
      <c r="B24" s="192"/>
      <c r="C24" s="196" t="s">
        <v>486</v>
      </c>
      <c r="D24" s="197" t="s">
        <v>487</v>
      </c>
      <c r="E24" s="198">
        <v>108867.96</v>
      </c>
      <c r="F24" s="198">
        <v>108867.96</v>
      </c>
      <c r="G24" s="198">
        <v>0</v>
      </c>
      <c r="H24" s="198">
        <v>108368</v>
      </c>
      <c r="I24" s="198">
        <v>108368</v>
      </c>
      <c r="J24" s="198">
        <v>0</v>
      </c>
      <c r="K24" s="198">
        <v>43336.175799999997</v>
      </c>
      <c r="L24" s="198">
        <v>43336.175799999997</v>
      </c>
      <c r="M24" s="198">
        <v>0</v>
      </c>
      <c r="N24" s="199">
        <v>39.989827070721987</v>
      </c>
      <c r="O24" s="199">
        <v>39.989827070721987</v>
      </c>
      <c r="P24" s="199" t="s">
        <v>466</v>
      </c>
    </row>
    <row r="25" spans="1:17" s="202" customFormat="1" ht="60" x14ac:dyDescent="0.25">
      <c r="A25" s="189" t="s">
        <v>488</v>
      </c>
      <c r="B25" s="200"/>
      <c r="C25" s="196" t="s">
        <v>489</v>
      </c>
      <c r="D25" s="197" t="s">
        <v>490</v>
      </c>
      <c r="E25" s="198">
        <v>211519.85</v>
      </c>
      <c r="F25" s="198">
        <v>211519.85</v>
      </c>
      <c r="G25" s="198">
        <v>0</v>
      </c>
      <c r="H25" s="198">
        <v>204519.90000000002</v>
      </c>
      <c r="I25" s="198">
        <v>204519.90000000002</v>
      </c>
      <c r="J25" s="198">
        <v>0</v>
      </c>
      <c r="K25" s="198">
        <v>85093.844459999993</v>
      </c>
      <c r="L25" s="198">
        <v>85093.844459999993</v>
      </c>
      <c r="M25" s="198">
        <v>0</v>
      </c>
      <c r="N25" s="201">
        <v>41.606633124698369</v>
      </c>
      <c r="O25" s="201">
        <v>41.606633124698369</v>
      </c>
      <c r="P25" s="201" t="s">
        <v>466</v>
      </c>
      <c r="Q25" s="195"/>
    </row>
    <row r="26" spans="1:17" s="189" customFormat="1" ht="45" x14ac:dyDescent="0.25">
      <c r="A26" s="189" t="s">
        <v>491</v>
      </c>
      <c r="B26" s="190"/>
      <c r="C26" s="196" t="s">
        <v>492</v>
      </c>
      <c r="D26" s="197" t="s">
        <v>493</v>
      </c>
      <c r="E26" s="198">
        <v>1104421.03</v>
      </c>
      <c r="F26" s="198">
        <v>867628.93</v>
      </c>
      <c r="G26" s="198">
        <v>236792.1</v>
      </c>
      <c r="H26" s="198">
        <v>1312087.1000000001</v>
      </c>
      <c r="I26" s="198">
        <v>1067628.9000000001</v>
      </c>
      <c r="J26" s="198">
        <v>244458.2</v>
      </c>
      <c r="K26" s="198">
        <v>630882.30688000005</v>
      </c>
      <c r="L26" s="198">
        <v>476393.75960000005</v>
      </c>
      <c r="M26" s="198">
        <v>154488.54728</v>
      </c>
      <c r="N26" s="201">
        <v>48.082349630599978</v>
      </c>
      <c r="O26" s="201">
        <v>44.62166204005905</v>
      </c>
      <c r="P26" s="201">
        <v>63.196304022528182</v>
      </c>
      <c r="Q26" s="195"/>
    </row>
    <row r="27" spans="1:17" s="189" customFormat="1" ht="30" x14ac:dyDescent="0.25">
      <c r="A27" s="189" t="s">
        <v>494</v>
      </c>
      <c r="B27" s="190"/>
      <c r="C27" s="196" t="s">
        <v>495</v>
      </c>
      <c r="D27" s="197" t="s">
        <v>496</v>
      </c>
      <c r="E27" s="198">
        <v>156695.25999999998</v>
      </c>
      <c r="F27" s="198">
        <v>156695.25999999998</v>
      </c>
      <c r="G27" s="198">
        <v>0</v>
      </c>
      <c r="H27" s="198">
        <v>156695.29999999999</v>
      </c>
      <c r="I27" s="198">
        <v>156695.29999999999</v>
      </c>
      <c r="J27" s="198">
        <v>0</v>
      </c>
      <c r="K27" s="198">
        <v>104302.63039000001</v>
      </c>
      <c r="L27" s="198">
        <v>104302.63039000001</v>
      </c>
      <c r="M27" s="198">
        <v>0</v>
      </c>
      <c r="N27" s="201">
        <v>66.563981427649722</v>
      </c>
      <c r="O27" s="201">
        <v>66.563981427649722</v>
      </c>
      <c r="P27" s="201" t="s">
        <v>466</v>
      </c>
      <c r="Q27" s="195"/>
    </row>
    <row r="28" spans="1:17" s="189" customFormat="1" ht="45" x14ac:dyDescent="0.25">
      <c r="A28" s="189" t="s">
        <v>497</v>
      </c>
      <c r="B28" s="190"/>
      <c r="C28" s="196" t="s">
        <v>498</v>
      </c>
      <c r="D28" s="197" t="s">
        <v>499</v>
      </c>
      <c r="E28" s="198">
        <v>1077662.93</v>
      </c>
      <c r="F28" s="198">
        <v>1063923.1299999999</v>
      </c>
      <c r="G28" s="198">
        <v>13739.8</v>
      </c>
      <c r="H28" s="198">
        <v>1083895.56369</v>
      </c>
      <c r="I28" s="198">
        <v>1061350.6636900001</v>
      </c>
      <c r="J28" s="198">
        <v>22544.9</v>
      </c>
      <c r="K28" s="198">
        <v>507688.13299000001</v>
      </c>
      <c r="L28" s="198">
        <v>499649.97733000002</v>
      </c>
      <c r="M28" s="198">
        <v>8038.1556600000004</v>
      </c>
      <c r="N28" s="201">
        <v>46.839211266963133</v>
      </c>
      <c r="O28" s="201">
        <v>47.076804530640786</v>
      </c>
      <c r="P28" s="201">
        <v>35.65398675531938</v>
      </c>
      <c r="Q28" s="195"/>
    </row>
    <row r="29" spans="1:17" s="189" customFormat="1" ht="45" x14ac:dyDescent="0.25">
      <c r="A29" s="189" t="s">
        <v>500</v>
      </c>
      <c r="B29" s="190"/>
      <c r="C29" s="196" t="s">
        <v>501</v>
      </c>
      <c r="D29" s="197" t="s">
        <v>502</v>
      </c>
      <c r="E29" s="198">
        <v>165331.81</v>
      </c>
      <c r="F29" s="198">
        <v>147405.91</v>
      </c>
      <c r="G29" s="198">
        <v>17925.900000000001</v>
      </c>
      <c r="H29" s="198">
        <v>162361.81842</v>
      </c>
      <c r="I29" s="198">
        <v>144435.91842</v>
      </c>
      <c r="J29" s="198">
        <v>17925.900000000001</v>
      </c>
      <c r="K29" s="198">
        <v>59076.803469999999</v>
      </c>
      <c r="L29" s="198">
        <v>58920.681989999997</v>
      </c>
      <c r="M29" s="198">
        <v>156.12148000000002</v>
      </c>
      <c r="N29" s="201">
        <v>36.385896662711204</v>
      </c>
      <c r="O29" s="201">
        <v>40.793649276814001</v>
      </c>
      <c r="P29" s="201">
        <v>0.87092687117522694</v>
      </c>
      <c r="Q29" s="195"/>
    </row>
    <row r="30" spans="1:17" s="189" customFormat="1" ht="45" x14ac:dyDescent="0.25">
      <c r="A30" s="189" t="s">
        <v>503</v>
      </c>
      <c r="B30" s="190"/>
      <c r="C30" s="196" t="s">
        <v>504</v>
      </c>
      <c r="D30" s="197" t="s">
        <v>505</v>
      </c>
      <c r="E30" s="198">
        <v>72919.62000000001</v>
      </c>
      <c r="F30" s="198">
        <v>71351.320000000007</v>
      </c>
      <c r="G30" s="198">
        <v>1568.3</v>
      </c>
      <c r="H30" s="198">
        <v>72919.600000000006</v>
      </c>
      <c r="I30" s="198">
        <v>71351.3</v>
      </c>
      <c r="J30" s="198">
        <v>1568.3</v>
      </c>
      <c r="K30" s="198">
        <v>33074.774689999998</v>
      </c>
      <c r="L30" s="198">
        <v>32473.850049999997</v>
      </c>
      <c r="M30" s="198">
        <v>600.92464000000007</v>
      </c>
      <c r="N30" s="201">
        <v>45.357866321263415</v>
      </c>
      <c r="O30" s="201">
        <v>45.512625628404798</v>
      </c>
      <c r="P30" s="201">
        <v>38.316944462156485</v>
      </c>
      <c r="Q30" s="195"/>
    </row>
    <row r="31" spans="1:17" s="189" customFormat="1" ht="90" x14ac:dyDescent="0.25">
      <c r="A31" s="189" t="s">
        <v>506</v>
      </c>
      <c r="B31" s="190"/>
      <c r="C31" s="196" t="s">
        <v>507</v>
      </c>
      <c r="D31" s="197" t="s">
        <v>508</v>
      </c>
      <c r="E31" s="198">
        <v>110726.48000000001</v>
      </c>
      <c r="F31" s="198">
        <v>110726.48000000001</v>
      </c>
      <c r="G31" s="198">
        <v>0</v>
      </c>
      <c r="H31" s="198">
        <v>102989.6</v>
      </c>
      <c r="I31" s="198">
        <v>102989.6</v>
      </c>
      <c r="J31" s="198">
        <v>0</v>
      </c>
      <c r="K31" s="198">
        <v>44983.595259999995</v>
      </c>
      <c r="L31" s="198">
        <v>44983.595259999995</v>
      </c>
      <c r="M31" s="198">
        <v>0</v>
      </c>
      <c r="N31" s="201">
        <v>43.677803642309513</v>
      </c>
      <c r="O31" s="201">
        <v>43.677803642309513</v>
      </c>
      <c r="P31" s="201" t="s">
        <v>466</v>
      </c>
      <c r="Q31" s="195"/>
    </row>
    <row r="32" spans="1:17" s="189" customFormat="1" ht="30" x14ac:dyDescent="0.25">
      <c r="A32" s="189" t="s">
        <v>509</v>
      </c>
      <c r="B32" s="190"/>
      <c r="C32" s="196" t="s">
        <v>510</v>
      </c>
      <c r="D32" s="197" t="s">
        <v>511</v>
      </c>
      <c r="E32" s="198">
        <v>17892.96</v>
      </c>
      <c r="F32" s="198">
        <v>17892.96</v>
      </c>
      <c r="G32" s="198">
        <v>0</v>
      </c>
      <c r="H32" s="198">
        <v>17893</v>
      </c>
      <c r="I32" s="198">
        <v>17893</v>
      </c>
      <c r="J32" s="198">
        <v>0</v>
      </c>
      <c r="K32" s="198">
        <v>5534.7670799999996</v>
      </c>
      <c r="L32" s="198">
        <v>5534.7670799999996</v>
      </c>
      <c r="M32" s="198">
        <v>0</v>
      </c>
      <c r="N32" s="201">
        <v>30.93258302129324</v>
      </c>
      <c r="O32" s="201">
        <v>30.93258302129324</v>
      </c>
      <c r="P32" s="201" t="s">
        <v>466</v>
      </c>
      <c r="Q32" s="195"/>
    </row>
    <row r="33" spans="1:17" s="189" customFormat="1" ht="30" x14ac:dyDescent="0.25">
      <c r="A33" s="189" t="s">
        <v>512</v>
      </c>
      <c r="B33" s="190"/>
      <c r="C33" s="196" t="s">
        <v>513</v>
      </c>
      <c r="D33" s="197" t="s">
        <v>514</v>
      </c>
      <c r="E33" s="198">
        <v>94098.1</v>
      </c>
      <c r="F33" s="198">
        <v>94098.1</v>
      </c>
      <c r="G33" s="198">
        <v>0</v>
      </c>
      <c r="H33" s="198">
        <v>93654.538289999997</v>
      </c>
      <c r="I33" s="198">
        <v>93654.538289999997</v>
      </c>
      <c r="J33" s="198">
        <v>0</v>
      </c>
      <c r="K33" s="198">
        <v>39129.88351</v>
      </c>
      <c r="L33" s="198">
        <v>39129.88351</v>
      </c>
      <c r="M33" s="198">
        <v>0</v>
      </c>
      <c r="N33" s="201">
        <v>41.781086346114748</v>
      </c>
      <c r="O33" s="201">
        <v>41.781086346114748</v>
      </c>
      <c r="P33" s="201" t="s">
        <v>466</v>
      </c>
      <c r="Q33" s="195"/>
    </row>
    <row r="34" spans="1:17" s="195" customFormat="1" ht="42.75" x14ac:dyDescent="0.25">
      <c r="A34" s="189" t="s">
        <v>515</v>
      </c>
      <c r="B34" s="192">
        <v>2</v>
      </c>
      <c r="C34" s="193" t="s">
        <v>354</v>
      </c>
      <c r="D34" s="192" t="s">
        <v>355</v>
      </c>
      <c r="E34" s="194">
        <v>17814118.210000001</v>
      </c>
      <c r="F34" s="194">
        <v>12685703.110000003</v>
      </c>
      <c r="G34" s="194">
        <v>5128415.0999999996</v>
      </c>
      <c r="H34" s="194">
        <v>18071479.002500009</v>
      </c>
      <c r="I34" s="194">
        <v>12778525.120600011</v>
      </c>
      <c r="J34" s="194">
        <v>5292953.8819000004</v>
      </c>
      <c r="K34" s="194">
        <v>8507314.0085199997</v>
      </c>
      <c r="L34" s="194">
        <v>6305923.8905200008</v>
      </c>
      <c r="M34" s="194">
        <v>2201390.1180000002</v>
      </c>
      <c r="N34" s="191">
        <v>47.07591452444538</v>
      </c>
      <c r="O34" s="191">
        <v>49.347822467824116</v>
      </c>
      <c r="P34" s="191">
        <v>41.590955959921793</v>
      </c>
    </row>
    <row r="35" spans="1:17" s="195" customFormat="1" ht="30" x14ac:dyDescent="0.25">
      <c r="A35" s="189" t="s">
        <v>516</v>
      </c>
      <c r="B35" s="192"/>
      <c r="C35" s="196" t="s">
        <v>517</v>
      </c>
      <c r="D35" s="197" t="s">
        <v>518</v>
      </c>
      <c r="E35" s="198">
        <v>822667</v>
      </c>
      <c r="F35" s="198">
        <v>34406.099999999977</v>
      </c>
      <c r="G35" s="198">
        <v>788260.9</v>
      </c>
      <c r="H35" s="198">
        <v>841757.94946000003</v>
      </c>
      <c r="I35" s="198">
        <v>49409.749460000079</v>
      </c>
      <c r="J35" s="198">
        <v>792348.2</v>
      </c>
      <c r="K35" s="198">
        <v>511110.29123999999</v>
      </c>
      <c r="L35" s="198">
        <v>30070.85447000002</v>
      </c>
      <c r="M35" s="198">
        <v>481039.43676999997</v>
      </c>
      <c r="N35" s="199">
        <v>60.719389887304857</v>
      </c>
      <c r="O35" s="199">
        <v>60.860163831318424</v>
      </c>
      <c r="P35" s="199">
        <v>60.710611416798834</v>
      </c>
    </row>
    <row r="36" spans="1:17" s="195" customFormat="1" x14ac:dyDescent="0.25">
      <c r="A36" s="189" t="s">
        <v>519</v>
      </c>
      <c r="B36" s="192"/>
      <c r="C36" s="196" t="s">
        <v>520</v>
      </c>
      <c r="D36" s="197" t="s">
        <v>521</v>
      </c>
      <c r="E36" s="198">
        <v>14983.4</v>
      </c>
      <c r="F36" s="198">
        <v>14983.4</v>
      </c>
      <c r="G36" s="198">
        <v>0</v>
      </c>
      <c r="H36" s="198">
        <v>14983.4</v>
      </c>
      <c r="I36" s="198">
        <v>14983.4</v>
      </c>
      <c r="J36" s="198">
        <v>0</v>
      </c>
      <c r="K36" s="198">
        <v>3655.4708599999999</v>
      </c>
      <c r="L36" s="198">
        <v>3655.4708599999999</v>
      </c>
      <c r="M36" s="198">
        <v>0</v>
      </c>
      <c r="N36" s="199">
        <v>24.39680486404955</v>
      </c>
      <c r="O36" s="199">
        <v>24.39680486404955</v>
      </c>
      <c r="P36" s="199" t="s">
        <v>466</v>
      </c>
    </row>
    <row r="37" spans="1:17" s="195" customFormat="1" x14ac:dyDescent="0.25">
      <c r="A37" s="189" t="s">
        <v>522</v>
      </c>
      <c r="B37" s="192"/>
      <c r="C37" s="196" t="s">
        <v>523</v>
      </c>
      <c r="D37" s="197" t="s">
        <v>524</v>
      </c>
      <c r="E37" s="198">
        <v>0</v>
      </c>
      <c r="F37" s="198">
        <v>0</v>
      </c>
      <c r="G37" s="198">
        <v>0</v>
      </c>
      <c r="H37" s="198">
        <v>2000</v>
      </c>
      <c r="I37" s="198">
        <v>2000</v>
      </c>
      <c r="J37" s="198">
        <v>0</v>
      </c>
      <c r="K37" s="198">
        <v>1403.681</v>
      </c>
      <c r="L37" s="198">
        <v>1403.681</v>
      </c>
      <c r="M37" s="198">
        <v>0</v>
      </c>
      <c r="N37" s="199">
        <v>70.184049999999999</v>
      </c>
      <c r="O37" s="199">
        <v>70.184049999999999</v>
      </c>
      <c r="P37" s="199" t="s">
        <v>466</v>
      </c>
    </row>
    <row r="38" spans="1:17" s="195" customFormat="1" ht="45" x14ac:dyDescent="0.25">
      <c r="A38" s="189" t="s">
        <v>1009</v>
      </c>
      <c r="B38" s="192"/>
      <c r="C38" s="196" t="s">
        <v>1010</v>
      </c>
      <c r="D38" s="197"/>
      <c r="E38" s="198">
        <v>0</v>
      </c>
      <c r="F38" s="198">
        <v>0</v>
      </c>
      <c r="G38" s="198">
        <v>0</v>
      </c>
      <c r="H38" s="198">
        <v>74758</v>
      </c>
      <c r="I38" s="198">
        <v>74758</v>
      </c>
      <c r="J38" s="198">
        <v>0</v>
      </c>
      <c r="K38" s="198">
        <v>0</v>
      </c>
      <c r="L38" s="198">
        <v>0</v>
      </c>
      <c r="M38" s="198">
        <v>0</v>
      </c>
      <c r="N38" s="199">
        <v>0</v>
      </c>
      <c r="O38" s="199">
        <v>0</v>
      </c>
      <c r="P38" s="199" t="s">
        <v>466</v>
      </c>
    </row>
    <row r="39" spans="1:17" s="195" customFormat="1" x14ac:dyDescent="0.25">
      <c r="A39" s="189" t="s">
        <v>525</v>
      </c>
      <c r="B39" s="192"/>
      <c r="C39" s="196" t="s">
        <v>526</v>
      </c>
      <c r="D39" s="197" t="s">
        <v>527</v>
      </c>
      <c r="E39" s="198">
        <v>3628535.52</v>
      </c>
      <c r="F39" s="198">
        <v>485093.62000000058</v>
      </c>
      <c r="G39" s="198">
        <v>3143441.8999999994</v>
      </c>
      <c r="H39" s="198">
        <v>3734998.5156500004</v>
      </c>
      <c r="I39" s="198">
        <v>486577.01565000042</v>
      </c>
      <c r="J39" s="198">
        <v>3248421.5</v>
      </c>
      <c r="K39" s="198">
        <v>1046432.17256</v>
      </c>
      <c r="L39" s="198">
        <v>15671.672400000039</v>
      </c>
      <c r="M39" s="198">
        <v>1030760.5001599999</v>
      </c>
      <c r="N39" s="199">
        <v>28.01693677187151</v>
      </c>
      <c r="O39" s="199">
        <v>3.2207999753265835</v>
      </c>
      <c r="P39" s="199">
        <v>31.731119257768732</v>
      </c>
    </row>
    <row r="40" spans="1:17" s="195" customFormat="1" x14ac:dyDescent="0.25">
      <c r="A40" s="189" t="s">
        <v>528</v>
      </c>
      <c r="B40" s="192"/>
      <c r="C40" s="196" t="s">
        <v>520</v>
      </c>
      <c r="D40" s="197" t="s">
        <v>529</v>
      </c>
      <c r="E40" s="198">
        <v>110271.93</v>
      </c>
      <c r="F40" s="198">
        <v>1102.7299999999959</v>
      </c>
      <c r="G40" s="198">
        <v>109169.2</v>
      </c>
      <c r="H40" s="198">
        <v>110271.89393999999</v>
      </c>
      <c r="I40" s="198">
        <v>1102.6939399999974</v>
      </c>
      <c r="J40" s="198">
        <v>109169.2</v>
      </c>
      <c r="K40" s="198">
        <v>7714.6809800000001</v>
      </c>
      <c r="L40" s="198">
        <v>77.146810000000187</v>
      </c>
      <c r="M40" s="198">
        <v>7637.5341699999999</v>
      </c>
      <c r="N40" s="199">
        <v>6.9960537579935211</v>
      </c>
      <c r="O40" s="199">
        <v>6.9962123850975706</v>
      </c>
      <c r="P40" s="199">
        <v>6.9960521557362334</v>
      </c>
    </row>
    <row r="41" spans="1:17" s="195" customFormat="1" ht="30" x14ac:dyDescent="0.25">
      <c r="A41" s="189" t="s">
        <v>530</v>
      </c>
      <c r="B41" s="192"/>
      <c r="C41" s="196" t="s">
        <v>531</v>
      </c>
      <c r="D41" s="197" t="s">
        <v>532</v>
      </c>
      <c r="E41" s="198">
        <v>36381.500000000007</v>
      </c>
      <c r="F41" s="198">
        <v>363.80000000000291</v>
      </c>
      <c r="G41" s="198">
        <v>36017.700000000004</v>
      </c>
      <c r="H41" s="198">
        <v>36381.515149999992</v>
      </c>
      <c r="I41" s="198">
        <v>363.8151499999949</v>
      </c>
      <c r="J41" s="198">
        <v>36017.699999999997</v>
      </c>
      <c r="K41" s="198">
        <v>21405.132369999999</v>
      </c>
      <c r="L41" s="198">
        <v>214.05120999999781</v>
      </c>
      <c r="M41" s="198">
        <v>21191.081160000002</v>
      </c>
      <c r="N41" s="199">
        <v>58.835186719814239</v>
      </c>
      <c r="O41" s="199">
        <v>58.835155710255826</v>
      </c>
      <c r="P41" s="199">
        <v>58.835187033042089</v>
      </c>
    </row>
    <row r="42" spans="1:17" s="195" customFormat="1" ht="30" x14ac:dyDescent="0.25">
      <c r="A42" s="189" t="s">
        <v>533</v>
      </c>
      <c r="B42" s="192"/>
      <c r="C42" s="196" t="s">
        <v>534</v>
      </c>
      <c r="D42" s="197" t="s">
        <v>535</v>
      </c>
      <c r="E42" s="198">
        <v>494.8</v>
      </c>
      <c r="F42" s="198">
        <v>494.8</v>
      </c>
      <c r="G42" s="198">
        <v>0</v>
      </c>
      <c r="H42" s="198">
        <v>494.8</v>
      </c>
      <c r="I42" s="198">
        <v>494.8</v>
      </c>
      <c r="J42" s="198">
        <v>0</v>
      </c>
      <c r="K42" s="198">
        <v>494.8</v>
      </c>
      <c r="L42" s="198">
        <v>494.8</v>
      </c>
      <c r="M42" s="198">
        <v>0</v>
      </c>
      <c r="N42" s="199">
        <v>100</v>
      </c>
      <c r="O42" s="199">
        <v>100</v>
      </c>
      <c r="P42" s="199" t="s">
        <v>466</v>
      </c>
    </row>
    <row r="43" spans="1:17" s="195" customFormat="1" ht="21.75" customHeight="1" x14ac:dyDescent="0.25">
      <c r="A43" s="189" t="s">
        <v>536</v>
      </c>
      <c r="B43" s="192"/>
      <c r="C43" s="196" t="s">
        <v>537</v>
      </c>
      <c r="D43" s="197" t="s">
        <v>538</v>
      </c>
      <c r="E43" s="198">
        <v>39391.4</v>
      </c>
      <c r="F43" s="198">
        <v>39391.4</v>
      </c>
      <c r="G43" s="198">
        <v>0</v>
      </c>
      <c r="H43" s="198">
        <v>39391.4</v>
      </c>
      <c r="I43" s="198">
        <v>39391.4</v>
      </c>
      <c r="J43" s="198">
        <v>0</v>
      </c>
      <c r="K43" s="198">
        <v>3300.5903699999999</v>
      </c>
      <c r="L43" s="198">
        <v>3300.5903699999999</v>
      </c>
      <c r="M43" s="198">
        <v>0</v>
      </c>
      <c r="N43" s="199">
        <v>8.3789618292317609</v>
      </c>
      <c r="O43" s="199">
        <v>8.3789618292317609</v>
      </c>
      <c r="P43" s="199" t="s">
        <v>466</v>
      </c>
    </row>
    <row r="44" spans="1:17" s="195" customFormat="1" ht="60" x14ac:dyDescent="0.25">
      <c r="A44" s="189" t="s">
        <v>539</v>
      </c>
      <c r="B44" s="192"/>
      <c r="C44" s="196" t="s">
        <v>540</v>
      </c>
      <c r="D44" s="197" t="s">
        <v>541</v>
      </c>
      <c r="E44" s="198">
        <v>5691.3</v>
      </c>
      <c r="F44" s="198">
        <v>5691.3</v>
      </c>
      <c r="G44" s="198">
        <v>0</v>
      </c>
      <c r="H44" s="198">
        <v>5691.3</v>
      </c>
      <c r="I44" s="198">
        <v>5691.3</v>
      </c>
      <c r="J44" s="198">
        <v>0</v>
      </c>
      <c r="K44" s="198">
        <v>1029.88948</v>
      </c>
      <c r="L44" s="198">
        <v>1029.88948</v>
      </c>
      <c r="M44" s="198">
        <v>0</v>
      </c>
      <c r="N44" s="199">
        <v>18.095856482701667</v>
      </c>
      <c r="O44" s="199">
        <v>18.095856482701667</v>
      </c>
      <c r="P44" s="199" t="s">
        <v>466</v>
      </c>
    </row>
    <row r="45" spans="1:17" s="195" customFormat="1" ht="45" x14ac:dyDescent="0.25">
      <c r="A45" s="189" t="s">
        <v>542</v>
      </c>
      <c r="B45" s="192"/>
      <c r="C45" s="196" t="s">
        <v>543</v>
      </c>
      <c r="D45" s="197" t="s">
        <v>544</v>
      </c>
      <c r="E45" s="198">
        <v>11912959.540000001</v>
      </c>
      <c r="F45" s="198">
        <v>10893774.440000001</v>
      </c>
      <c r="G45" s="198">
        <v>1019185.1</v>
      </c>
      <c r="H45" s="198">
        <v>11965506.128300011</v>
      </c>
      <c r="I45" s="198">
        <v>10892930.946400011</v>
      </c>
      <c r="J45" s="198">
        <v>1072575.1819</v>
      </c>
      <c r="K45" s="198">
        <v>6301939.0946000004</v>
      </c>
      <c r="L45" s="198">
        <v>5664086.4099400006</v>
      </c>
      <c r="M45" s="198">
        <v>637852.68465999991</v>
      </c>
      <c r="N45" s="199">
        <v>52.667551435163098</v>
      </c>
      <c r="O45" s="199">
        <v>51.997818014369365</v>
      </c>
      <c r="P45" s="199">
        <v>59.469275014370901</v>
      </c>
    </row>
    <row r="46" spans="1:17" s="195" customFormat="1" ht="45" x14ac:dyDescent="0.25">
      <c r="A46" s="189" t="s">
        <v>545</v>
      </c>
      <c r="B46" s="192"/>
      <c r="C46" s="196" t="s">
        <v>546</v>
      </c>
      <c r="D46" s="197" t="s">
        <v>547</v>
      </c>
      <c r="E46" s="198">
        <v>696904.6</v>
      </c>
      <c r="F46" s="198">
        <v>669577.79999999993</v>
      </c>
      <c r="G46" s="198">
        <v>27326.799999999999</v>
      </c>
      <c r="H46" s="198">
        <v>698986.40000000014</v>
      </c>
      <c r="I46" s="198">
        <v>669577.80000000016</v>
      </c>
      <c r="J46" s="198">
        <v>29408.6</v>
      </c>
      <c r="K46" s="198">
        <v>333288.20536999998</v>
      </c>
      <c r="L46" s="198">
        <v>312690.54482999997</v>
      </c>
      <c r="M46" s="198">
        <v>20597.660540000001</v>
      </c>
      <c r="N46" s="199">
        <v>47.681643787346921</v>
      </c>
      <c r="O46" s="199">
        <v>46.699658326485718</v>
      </c>
      <c r="P46" s="199">
        <v>70.039582095033438</v>
      </c>
    </row>
    <row r="47" spans="1:17" s="195" customFormat="1" ht="45" x14ac:dyDescent="0.25">
      <c r="A47" s="189" t="s">
        <v>548</v>
      </c>
      <c r="B47" s="192"/>
      <c r="C47" s="196" t="s">
        <v>549</v>
      </c>
      <c r="D47" s="197" t="s">
        <v>550</v>
      </c>
      <c r="E47" s="198">
        <v>448873.24</v>
      </c>
      <c r="F47" s="198">
        <v>448873.24</v>
      </c>
      <c r="G47" s="198">
        <v>0</v>
      </c>
      <c r="H47" s="198">
        <v>448873.19999999995</v>
      </c>
      <c r="I47" s="198">
        <v>448873.19999999995</v>
      </c>
      <c r="J47" s="198">
        <v>0</v>
      </c>
      <c r="K47" s="198">
        <v>235168.83403</v>
      </c>
      <c r="L47" s="198">
        <v>235168.83403</v>
      </c>
      <c r="M47" s="198">
        <v>0</v>
      </c>
      <c r="N47" s="199">
        <v>52.390927778713461</v>
      </c>
      <c r="O47" s="199">
        <v>52.390927778713461</v>
      </c>
      <c r="P47" s="199" t="s">
        <v>466</v>
      </c>
    </row>
    <row r="48" spans="1:17" s="195" customFormat="1" ht="30" x14ac:dyDescent="0.25">
      <c r="A48" s="189" t="s">
        <v>551</v>
      </c>
      <c r="B48" s="192"/>
      <c r="C48" s="196" t="s">
        <v>552</v>
      </c>
      <c r="D48" s="197" t="s">
        <v>553</v>
      </c>
      <c r="E48" s="198">
        <v>20216.8</v>
      </c>
      <c r="F48" s="198">
        <v>20216.8</v>
      </c>
      <c r="G48" s="198">
        <v>0</v>
      </c>
      <c r="H48" s="198">
        <v>20637.3</v>
      </c>
      <c r="I48" s="198">
        <v>20637.3</v>
      </c>
      <c r="J48" s="198">
        <v>0</v>
      </c>
      <c r="K48" s="198">
        <v>9789.69931</v>
      </c>
      <c r="L48" s="198">
        <v>9789.69931</v>
      </c>
      <c r="M48" s="198">
        <v>0</v>
      </c>
      <c r="N48" s="199">
        <v>47.436919122171986</v>
      </c>
      <c r="O48" s="199">
        <v>47.436919122171986</v>
      </c>
      <c r="P48" s="199" t="s">
        <v>466</v>
      </c>
    </row>
    <row r="49" spans="1:17" s="195" customFormat="1" ht="60" x14ac:dyDescent="0.25">
      <c r="A49" s="189" t="s">
        <v>554</v>
      </c>
      <c r="B49" s="192"/>
      <c r="C49" s="196" t="s">
        <v>555</v>
      </c>
      <c r="D49" s="197" t="s">
        <v>556</v>
      </c>
      <c r="E49" s="198">
        <v>42</v>
      </c>
      <c r="F49" s="198">
        <v>42</v>
      </c>
      <c r="G49" s="198">
        <v>0</v>
      </c>
      <c r="H49" s="198">
        <v>42</v>
      </c>
      <c r="I49" s="198">
        <v>42</v>
      </c>
      <c r="J49" s="198">
        <v>0</v>
      </c>
      <c r="K49" s="198">
        <v>0</v>
      </c>
      <c r="L49" s="198">
        <v>0</v>
      </c>
      <c r="M49" s="198">
        <v>0</v>
      </c>
      <c r="N49" s="199">
        <v>0</v>
      </c>
      <c r="O49" s="199">
        <v>0</v>
      </c>
      <c r="P49" s="199" t="s">
        <v>466</v>
      </c>
    </row>
    <row r="50" spans="1:17" s="202" customFormat="1" ht="45" x14ac:dyDescent="0.25">
      <c r="A50" s="189" t="s">
        <v>557</v>
      </c>
      <c r="B50" s="200"/>
      <c r="C50" s="196" t="s">
        <v>558</v>
      </c>
      <c r="D50" s="197" t="s">
        <v>559</v>
      </c>
      <c r="E50" s="198">
        <v>74305.180000000008</v>
      </c>
      <c r="F50" s="198">
        <v>69291.680000000008</v>
      </c>
      <c r="G50" s="198">
        <v>5013.5</v>
      </c>
      <c r="H50" s="198">
        <v>74305.199999999983</v>
      </c>
      <c r="I50" s="198">
        <v>69291.699999999983</v>
      </c>
      <c r="J50" s="198">
        <v>5013.5</v>
      </c>
      <c r="K50" s="198">
        <v>29381.466350000002</v>
      </c>
      <c r="L50" s="198">
        <v>27070.24581</v>
      </c>
      <c r="M50" s="198">
        <v>2311.2205400000003</v>
      </c>
      <c r="N50" s="201">
        <v>39.541601866356608</v>
      </c>
      <c r="O50" s="201">
        <v>39.067082796352246</v>
      </c>
      <c r="P50" s="201">
        <v>46.099940959409594</v>
      </c>
      <c r="Q50" s="195"/>
    </row>
    <row r="51" spans="1:17" s="202" customFormat="1" ht="45" x14ac:dyDescent="0.25">
      <c r="A51" s="189" t="s">
        <v>560</v>
      </c>
      <c r="B51" s="200"/>
      <c r="C51" s="196" t="s">
        <v>561</v>
      </c>
      <c r="D51" s="197" t="s">
        <v>562</v>
      </c>
      <c r="E51" s="198">
        <v>2400</v>
      </c>
      <c r="F51" s="198">
        <v>2400</v>
      </c>
      <c r="G51" s="198">
        <v>0</v>
      </c>
      <c r="H51" s="198">
        <v>2400</v>
      </c>
      <c r="I51" s="198">
        <v>2400</v>
      </c>
      <c r="J51" s="198">
        <v>0</v>
      </c>
      <c r="K51" s="198">
        <v>1200</v>
      </c>
      <c r="L51" s="198">
        <v>1200</v>
      </c>
      <c r="M51" s="198">
        <v>0</v>
      </c>
      <c r="N51" s="201">
        <v>50</v>
      </c>
      <c r="O51" s="201">
        <v>50</v>
      </c>
      <c r="P51" s="201" t="s">
        <v>466</v>
      </c>
      <c r="Q51" s="195"/>
    </row>
    <row r="52" spans="1:17" s="195" customFormat="1" ht="57" x14ac:dyDescent="0.25">
      <c r="A52" s="189" t="s">
        <v>563</v>
      </c>
      <c r="B52" s="192">
        <v>3</v>
      </c>
      <c r="C52" s="193" t="s">
        <v>356</v>
      </c>
      <c r="D52" s="192" t="s">
        <v>357</v>
      </c>
      <c r="E52" s="194">
        <v>11455402.024000002</v>
      </c>
      <c r="F52" s="194">
        <v>5871793.5240000021</v>
      </c>
      <c r="G52" s="194">
        <v>5583608.4999999991</v>
      </c>
      <c r="H52" s="194">
        <v>11897866.220090004</v>
      </c>
      <c r="I52" s="194">
        <v>6291525.4960900014</v>
      </c>
      <c r="J52" s="194">
        <v>5606340.7239999995</v>
      </c>
      <c r="K52" s="194">
        <v>5095011.4511900004</v>
      </c>
      <c r="L52" s="194">
        <v>2890020.5798299997</v>
      </c>
      <c r="M52" s="194">
        <v>2204990.8713599998</v>
      </c>
      <c r="N52" s="191">
        <v>42.822900820542749</v>
      </c>
      <c r="O52" s="191">
        <v>45.935132610144599</v>
      </c>
      <c r="P52" s="191">
        <v>39.33030438055124</v>
      </c>
    </row>
    <row r="53" spans="1:17" s="195" customFormat="1" ht="60" x14ac:dyDescent="0.25">
      <c r="A53" s="189" t="s">
        <v>564</v>
      </c>
      <c r="B53" s="192"/>
      <c r="C53" s="196" t="s">
        <v>565</v>
      </c>
      <c r="D53" s="197" t="s">
        <v>566</v>
      </c>
      <c r="E53" s="198">
        <v>600</v>
      </c>
      <c r="F53" s="198">
        <v>600</v>
      </c>
      <c r="G53" s="198">
        <v>0</v>
      </c>
      <c r="H53" s="198">
        <v>600</v>
      </c>
      <c r="I53" s="198">
        <v>600</v>
      </c>
      <c r="J53" s="198">
        <v>0</v>
      </c>
      <c r="K53" s="198">
        <v>0</v>
      </c>
      <c r="L53" s="198">
        <v>0</v>
      </c>
      <c r="M53" s="198">
        <v>0</v>
      </c>
      <c r="N53" s="199">
        <v>0</v>
      </c>
      <c r="O53" s="199">
        <v>0</v>
      </c>
      <c r="P53" s="199" t="s">
        <v>466</v>
      </c>
    </row>
    <row r="54" spans="1:17" s="195" customFormat="1" ht="30" x14ac:dyDescent="0.25">
      <c r="A54" s="189" t="s">
        <v>567</v>
      </c>
      <c r="B54" s="192"/>
      <c r="C54" s="196" t="s">
        <v>568</v>
      </c>
      <c r="D54" s="197" t="s">
        <v>569</v>
      </c>
      <c r="E54" s="198">
        <v>4595610.8600000013</v>
      </c>
      <c r="F54" s="198">
        <v>269100.76000000164</v>
      </c>
      <c r="G54" s="198">
        <v>4326510.0999999996</v>
      </c>
      <c r="H54" s="198">
        <v>4595610.88</v>
      </c>
      <c r="I54" s="198">
        <v>269100.78000000026</v>
      </c>
      <c r="J54" s="198">
        <v>4326510.0999999996</v>
      </c>
      <c r="K54" s="198">
        <v>1752977.6917000001</v>
      </c>
      <c r="L54" s="198">
        <v>103433.80713000009</v>
      </c>
      <c r="M54" s="198">
        <v>1649543.88457</v>
      </c>
      <c r="N54" s="199">
        <v>38.144606614300649</v>
      </c>
      <c r="O54" s="199">
        <v>38.436829179759343</v>
      </c>
      <c r="P54" s="199">
        <v>38.126430921078864</v>
      </c>
    </row>
    <row r="55" spans="1:17" s="195" customFormat="1" ht="60" x14ac:dyDescent="0.25">
      <c r="A55" s="189" t="s">
        <v>570</v>
      </c>
      <c r="B55" s="192"/>
      <c r="C55" s="196" t="s">
        <v>571</v>
      </c>
      <c r="D55" s="197" t="s">
        <v>572</v>
      </c>
      <c r="E55" s="198">
        <v>110980.98999999999</v>
      </c>
      <c r="F55" s="198">
        <v>78721.489999999991</v>
      </c>
      <c r="G55" s="198">
        <v>32259.5</v>
      </c>
      <c r="H55" s="198">
        <v>111531.9</v>
      </c>
      <c r="I55" s="198">
        <v>79272.399999999994</v>
      </c>
      <c r="J55" s="198">
        <v>32259.5</v>
      </c>
      <c r="K55" s="198">
        <v>18377.731339999998</v>
      </c>
      <c r="L55" s="198">
        <v>1774.8878599999989</v>
      </c>
      <c r="M55" s="198">
        <v>16602.84348</v>
      </c>
      <c r="N55" s="199">
        <v>16.477556053469904</v>
      </c>
      <c r="O55" s="199">
        <v>2.2389732870456793</v>
      </c>
      <c r="P55" s="199">
        <v>51.466524527658521</v>
      </c>
    </row>
    <row r="56" spans="1:17" s="195" customFormat="1" ht="30" x14ac:dyDescent="0.25">
      <c r="A56" s="189" t="s">
        <v>573</v>
      </c>
      <c r="B56" s="192"/>
      <c r="C56" s="196" t="s">
        <v>574</v>
      </c>
      <c r="D56" s="197" t="s">
        <v>575</v>
      </c>
      <c r="E56" s="198">
        <v>1234138.46</v>
      </c>
      <c r="F56" s="198">
        <v>388375.15999999992</v>
      </c>
      <c r="G56" s="198">
        <v>845763.3</v>
      </c>
      <c r="H56" s="198">
        <v>1234138.47</v>
      </c>
      <c r="I56" s="198">
        <v>388375.16999999993</v>
      </c>
      <c r="J56" s="198">
        <v>845763.3</v>
      </c>
      <c r="K56" s="198">
        <v>439941.49595999997</v>
      </c>
      <c r="L56" s="198">
        <v>160214.95713</v>
      </c>
      <c r="M56" s="198">
        <v>279726.53882999998</v>
      </c>
      <c r="N56" s="199">
        <v>35.647660830149796</v>
      </c>
      <c r="O56" s="199">
        <v>41.252626199043576</v>
      </c>
      <c r="P56" s="199">
        <v>33.073856341366422</v>
      </c>
    </row>
    <row r="57" spans="1:17" s="195" customFormat="1" x14ac:dyDescent="0.25">
      <c r="A57" s="189" t="s">
        <v>576</v>
      </c>
      <c r="B57" s="192"/>
      <c r="C57" s="196" t="s">
        <v>461</v>
      </c>
      <c r="D57" s="197" t="s">
        <v>577</v>
      </c>
      <c r="E57" s="198">
        <v>55405.350000000006</v>
      </c>
      <c r="F57" s="198">
        <v>554.05000000000291</v>
      </c>
      <c r="G57" s="198">
        <v>54851.3</v>
      </c>
      <c r="H57" s="198">
        <v>78049.515920000005</v>
      </c>
      <c r="I57" s="198">
        <v>984.71592000000237</v>
      </c>
      <c r="J57" s="198">
        <v>77064.800000000003</v>
      </c>
      <c r="K57" s="198">
        <v>20020.84461</v>
      </c>
      <c r="L57" s="198">
        <v>261.8126400000001</v>
      </c>
      <c r="M57" s="198">
        <v>19759.03197</v>
      </c>
      <c r="N57" s="199">
        <v>25.651465449857717</v>
      </c>
      <c r="O57" s="199">
        <v>26.587631486652462</v>
      </c>
      <c r="P57" s="199">
        <v>25.6395033400463</v>
      </c>
    </row>
    <row r="58" spans="1:17" s="195" customFormat="1" ht="45" x14ac:dyDescent="0.25">
      <c r="A58" s="189" t="s">
        <v>578</v>
      </c>
      <c r="B58" s="192"/>
      <c r="C58" s="196" t="s">
        <v>579</v>
      </c>
      <c r="D58" s="197" t="s">
        <v>580</v>
      </c>
      <c r="E58" s="198">
        <v>7267.5</v>
      </c>
      <c r="F58" s="198">
        <v>7267.5</v>
      </c>
      <c r="G58" s="198">
        <v>0</v>
      </c>
      <c r="H58" s="198">
        <v>7267.5</v>
      </c>
      <c r="I58" s="198">
        <v>7267.5</v>
      </c>
      <c r="J58" s="198">
        <v>0</v>
      </c>
      <c r="K58" s="198">
        <v>6329.8657999999996</v>
      </c>
      <c r="L58" s="198">
        <v>6329.8657999999996</v>
      </c>
      <c r="M58" s="198">
        <v>0</v>
      </c>
      <c r="N58" s="199">
        <v>87.09825662194703</v>
      </c>
      <c r="O58" s="199">
        <v>87.09825662194703</v>
      </c>
      <c r="P58" s="199" t="s">
        <v>466</v>
      </c>
    </row>
    <row r="59" spans="1:17" s="195" customFormat="1" ht="30" x14ac:dyDescent="0.25">
      <c r="A59" s="189" t="s">
        <v>581</v>
      </c>
      <c r="B59" s="192"/>
      <c r="C59" s="196" t="s">
        <v>582</v>
      </c>
      <c r="D59" s="197" t="s">
        <v>583</v>
      </c>
      <c r="E59" s="198">
        <v>1487770.264</v>
      </c>
      <c r="F59" s="198">
        <v>1487770.264</v>
      </c>
      <c r="G59" s="198">
        <v>0</v>
      </c>
      <c r="H59" s="198">
        <v>1487770.3</v>
      </c>
      <c r="I59" s="198">
        <v>1487770.3</v>
      </c>
      <c r="J59" s="198">
        <v>0</v>
      </c>
      <c r="K59" s="198">
        <v>743569.51115999999</v>
      </c>
      <c r="L59" s="198">
        <v>743569.51115999999</v>
      </c>
      <c r="M59" s="198">
        <v>0</v>
      </c>
      <c r="N59" s="199">
        <v>49.978784437355685</v>
      </c>
      <c r="O59" s="199">
        <v>49.978784437355685</v>
      </c>
      <c r="P59" s="199" t="s">
        <v>466</v>
      </c>
    </row>
    <row r="60" spans="1:17" s="195" customFormat="1" ht="45" x14ac:dyDescent="0.25">
      <c r="A60" s="189" t="s">
        <v>584</v>
      </c>
      <c r="B60" s="192"/>
      <c r="C60" s="196" t="s">
        <v>585</v>
      </c>
      <c r="D60" s="197" t="s">
        <v>586</v>
      </c>
      <c r="E60" s="198">
        <v>1937323.13</v>
      </c>
      <c r="F60" s="198">
        <v>1613098.8299999998</v>
      </c>
      <c r="G60" s="198">
        <v>324224.3</v>
      </c>
      <c r="H60" s="198">
        <v>1969375.55834</v>
      </c>
      <c r="I60" s="198">
        <v>1645151.2583399999</v>
      </c>
      <c r="J60" s="198">
        <v>324224.3</v>
      </c>
      <c r="K60" s="198">
        <v>956170.51633000001</v>
      </c>
      <c r="L60" s="198">
        <v>716811.94382000004</v>
      </c>
      <c r="M60" s="198">
        <v>239358.57251</v>
      </c>
      <c r="N60" s="199">
        <v>48.551964214279302</v>
      </c>
      <c r="O60" s="199">
        <v>43.571187766848972</v>
      </c>
      <c r="P60" s="199">
        <v>73.824994767511257</v>
      </c>
    </row>
    <row r="61" spans="1:17" s="195" customFormat="1" ht="75" x14ac:dyDescent="0.25">
      <c r="A61" s="203" t="s">
        <v>587</v>
      </c>
      <c r="B61" s="192"/>
      <c r="C61" s="196" t="s">
        <v>588</v>
      </c>
      <c r="D61" s="197" t="s">
        <v>589</v>
      </c>
      <c r="E61" s="198">
        <v>0</v>
      </c>
      <c r="F61" s="198">
        <v>0</v>
      </c>
      <c r="G61" s="198">
        <v>0</v>
      </c>
      <c r="H61" s="198">
        <v>357800</v>
      </c>
      <c r="I61" s="198">
        <v>357800</v>
      </c>
      <c r="J61" s="198">
        <v>0</v>
      </c>
      <c r="K61" s="198">
        <v>299500</v>
      </c>
      <c r="L61" s="198">
        <v>299500</v>
      </c>
      <c r="M61" s="198">
        <v>0</v>
      </c>
      <c r="N61" s="199">
        <v>83.705980994969252</v>
      </c>
      <c r="O61" s="199">
        <v>83.705980994969252</v>
      </c>
      <c r="P61" s="199"/>
    </row>
    <row r="62" spans="1:17" s="195" customFormat="1" ht="45" x14ac:dyDescent="0.25">
      <c r="A62" s="189" t="s">
        <v>590</v>
      </c>
      <c r="B62" s="192"/>
      <c r="C62" s="196" t="s">
        <v>591</v>
      </c>
      <c r="D62" s="197" t="s">
        <v>592</v>
      </c>
      <c r="E62" s="198">
        <v>148621.79999999999</v>
      </c>
      <c r="F62" s="198">
        <v>148621.79999999999</v>
      </c>
      <c r="G62" s="198">
        <v>0</v>
      </c>
      <c r="H62" s="198">
        <v>148621.766</v>
      </c>
      <c r="I62" s="198">
        <v>148621.766</v>
      </c>
      <c r="J62" s="198">
        <v>0</v>
      </c>
      <c r="K62" s="198">
        <v>58116.813929999997</v>
      </c>
      <c r="L62" s="198">
        <v>58116.813929999997</v>
      </c>
      <c r="M62" s="198">
        <v>0</v>
      </c>
      <c r="N62" s="199">
        <v>39.103837542880491</v>
      </c>
      <c r="O62" s="199">
        <v>39.103837542880491</v>
      </c>
      <c r="P62" s="199" t="s">
        <v>466</v>
      </c>
    </row>
    <row r="63" spans="1:17" s="195" customFormat="1" ht="90" x14ac:dyDescent="0.25">
      <c r="A63" s="189" t="s">
        <v>593</v>
      </c>
      <c r="B63" s="192"/>
      <c r="C63" s="196" t="s">
        <v>594</v>
      </c>
      <c r="D63" s="197" t="s">
        <v>595</v>
      </c>
      <c r="E63" s="198">
        <v>380623.57</v>
      </c>
      <c r="F63" s="198">
        <v>380623.57</v>
      </c>
      <c r="G63" s="198">
        <v>0</v>
      </c>
      <c r="H63" s="198">
        <v>380623.65</v>
      </c>
      <c r="I63" s="198">
        <v>380623.65</v>
      </c>
      <c r="J63" s="198">
        <v>0</v>
      </c>
      <c r="K63" s="198">
        <v>162181.11699000001</v>
      </c>
      <c r="L63" s="198">
        <v>162181.11699000001</v>
      </c>
      <c r="M63" s="198">
        <v>0</v>
      </c>
      <c r="N63" s="199">
        <v>42.609311583765226</v>
      </c>
      <c r="O63" s="199">
        <v>42.609311583765226</v>
      </c>
      <c r="P63" s="199" t="s">
        <v>466</v>
      </c>
    </row>
    <row r="64" spans="1:17" s="202" customFormat="1" ht="30" x14ac:dyDescent="0.25">
      <c r="A64" s="189" t="s">
        <v>596</v>
      </c>
      <c r="B64" s="200"/>
      <c r="C64" s="196" t="s">
        <v>597</v>
      </c>
      <c r="D64" s="197" t="s">
        <v>598</v>
      </c>
      <c r="E64" s="198">
        <v>73400.900000000009</v>
      </c>
      <c r="F64" s="198">
        <v>73400.900000000009</v>
      </c>
      <c r="G64" s="198">
        <v>0</v>
      </c>
      <c r="H64" s="198">
        <v>73400.899999999994</v>
      </c>
      <c r="I64" s="198">
        <v>73400.899999999994</v>
      </c>
      <c r="J64" s="198">
        <v>0</v>
      </c>
      <c r="K64" s="198">
        <v>13052.15084</v>
      </c>
      <c r="L64" s="198">
        <v>13052.15084</v>
      </c>
      <c r="M64" s="198">
        <v>0</v>
      </c>
      <c r="N64" s="201">
        <v>17.782003817391885</v>
      </c>
      <c r="O64" s="201">
        <v>17.782003817391885</v>
      </c>
      <c r="P64" s="201" t="s">
        <v>466</v>
      </c>
      <c r="Q64" s="195"/>
    </row>
    <row r="65" spans="1:17" s="189" customFormat="1" ht="30" x14ac:dyDescent="0.25">
      <c r="A65" s="189" t="s">
        <v>599</v>
      </c>
      <c r="B65" s="190"/>
      <c r="C65" s="196" t="s">
        <v>600</v>
      </c>
      <c r="D65" s="197" t="s">
        <v>601</v>
      </c>
      <c r="E65" s="198">
        <v>1423659.1999999997</v>
      </c>
      <c r="F65" s="198">
        <v>1423659.1999999997</v>
      </c>
      <c r="G65" s="198">
        <v>0</v>
      </c>
      <c r="H65" s="198">
        <v>1453075.7798300006</v>
      </c>
      <c r="I65" s="198">
        <v>1452557.0558300007</v>
      </c>
      <c r="J65" s="198">
        <v>518.72400000000005</v>
      </c>
      <c r="K65" s="198">
        <v>624773.71253000002</v>
      </c>
      <c r="L65" s="198">
        <v>624773.71253000002</v>
      </c>
      <c r="M65" s="198">
        <v>0</v>
      </c>
      <c r="N65" s="201">
        <v>42.996636596825944</v>
      </c>
      <c r="O65" s="201">
        <v>43.011991165675774</v>
      </c>
      <c r="P65" s="201">
        <v>0</v>
      </c>
      <c r="Q65" s="195"/>
    </row>
    <row r="66" spans="1:17" s="195" customFormat="1" ht="42.75" x14ac:dyDescent="0.25">
      <c r="A66" s="189" t="s">
        <v>602</v>
      </c>
      <c r="B66" s="192">
        <v>4</v>
      </c>
      <c r="C66" s="193" t="s">
        <v>358</v>
      </c>
      <c r="D66" s="192" t="s">
        <v>359</v>
      </c>
      <c r="E66" s="194">
        <v>21193.23</v>
      </c>
      <c r="F66" s="194">
        <v>6080.0300000000007</v>
      </c>
      <c r="G66" s="194">
        <v>15113.199999999999</v>
      </c>
      <c r="H66" s="194">
        <v>21193.23158</v>
      </c>
      <c r="I66" s="194">
        <v>6080.0315799999971</v>
      </c>
      <c r="J66" s="194">
        <v>15113.200000000003</v>
      </c>
      <c r="K66" s="194">
        <v>6459.7204200000006</v>
      </c>
      <c r="L66" s="194">
        <v>2045.4511500000008</v>
      </c>
      <c r="M66" s="194">
        <v>4414.2692699999998</v>
      </c>
      <c r="N66" s="191">
        <v>30.48011057500085</v>
      </c>
      <c r="O66" s="191">
        <v>33.642113911520205</v>
      </c>
      <c r="P66" s="191">
        <v>29.208038469682123</v>
      </c>
    </row>
    <row r="67" spans="1:17" s="189" customFormat="1" ht="60" x14ac:dyDescent="0.25">
      <c r="A67" s="189" t="s">
        <v>603</v>
      </c>
      <c r="B67" s="190"/>
      <c r="C67" s="196" t="s">
        <v>604</v>
      </c>
      <c r="D67" s="197" t="s">
        <v>605</v>
      </c>
      <c r="E67" s="198">
        <v>15908.63</v>
      </c>
      <c r="F67" s="198">
        <v>795.43000000000029</v>
      </c>
      <c r="G67" s="198">
        <v>15113.199999999999</v>
      </c>
      <c r="H67" s="198">
        <v>15908.631579999999</v>
      </c>
      <c r="I67" s="198">
        <v>795.43157999999676</v>
      </c>
      <c r="J67" s="198">
        <v>15113.200000000003</v>
      </c>
      <c r="K67" s="198">
        <v>4646.5992300000007</v>
      </c>
      <c r="L67" s="198">
        <v>232.32996000000094</v>
      </c>
      <c r="M67" s="198">
        <v>4414.2692699999998</v>
      </c>
      <c r="N67" s="201">
        <v>29.208038457824419</v>
      </c>
      <c r="O67" s="201">
        <v>29.208038232528043</v>
      </c>
      <c r="P67" s="201">
        <v>29.208038469682123</v>
      </c>
      <c r="Q67" s="195"/>
    </row>
    <row r="68" spans="1:17" s="189" customFormat="1" ht="60" x14ac:dyDescent="0.25">
      <c r="A68" s="189" t="s">
        <v>606</v>
      </c>
      <c r="B68" s="190"/>
      <c r="C68" s="196" t="s">
        <v>607</v>
      </c>
      <c r="D68" s="197" t="s">
        <v>608</v>
      </c>
      <c r="E68" s="198">
        <v>5284.6</v>
      </c>
      <c r="F68" s="198">
        <v>5284.6</v>
      </c>
      <c r="G68" s="198">
        <v>0</v>
      </c>
      <c r="H68" s="198">
        <v>5284.6</v>
      </c>
      <c r="I68" s="198">
        <v>5284.6</v>
      </c>
      <c r="J68" s="198">
        <v>0</v>
      </c>
      <c r="K68" s="198">
        <v>1813.1211899999998</v>
      </c>
      <c r="L68" s="198">
        <v>1813.1211899999998</v>
      </c>
      <c r="M68" s="198">
        <v>0</v>
      </c>
      <c r="N68" s="201">
        <v>34.30952560269462</v>
      </c>
      <c r="O68" s="201">
        <v>34.30952560269462</v>
      </c>
      <c r="P68" s="201" t="s">
        <v>466</v>
      </c>
      <c r="Q68" s="195"/>
    </row>
    <row r="69" spans="1:17" s="195" customFormat="1" ht="57" x14ac:dyDescent="0.25">
      <c r="A69" s="189" t="s">
        <v>609</v>
      </c>
      <c r="B69" s="192">
        <v>5</v>
      </c>
      <c r="C69" s="193" t="s">
        <v>360</v>
      </c>
      <c r="D69" s="192" t="s">
        <v>361</v>
      </c>
      <c r="E69" s="194">
        <v>1789124.7400000002</v>
      </c>
      <c r="F69" s="194">
        <v>1613606.94</v>
      </c>
      <c r="G69" s="194">
        <v>175517.80000000002</v>
      </c>
      <c r="H69" s="194">
        <v>1987320.5817399998</v>
      </c>
      <c r="I69" s="194">
        <v>1838836.5724599999</v>
      </c>
      <c r="J69" s="194">
        <v>148484.00928000003</v>
      </c>
      <c r="K69" s="194">
        <v>150873.72138</v>
      </c>
      <c r="L69" s="194">
        <v>97495.223169999983</v>
      </c>
      <c r="M69" s="194">
        <v>53378.498210000005</v>
      </c>
      <c r="N69" s="191">
        <v>7.5918159740439268</v>
      </c>
      <c r="O69" s="191">
        <v>5.3020058786176216</v>
      </c>
      <c r="P69" s="191">
        <v>35.948987684823912</v>
      </c>
    </row>
    <row r="70" spans="1:17" s="195" customFormat="1" ht="75" x14ac:dyDescent="0.25">
      <c r="A70" s="189" t="s">
        <v>610</v>
      </c>
      <c r="B70" s="192"/>
      <c r="C70" s="196" t="s">
        <v>611</v>
      </c>
      <c r="D70" s="197" t="s">
        <v>612</v>
      </c>
      <c r="E70" s="198">
        <v>25793.5</v>
      </c>
      <c r="F70" s="198">
        <v>1289.7000000000007</v>
      </c>
      <c r="G70" s="198">
        <v>24503.8</v>
      </c>
      <c r="H70" s="198">
        <v>25793.5</v>
      </c>
      <c r="I70" s="198">
        <v>1289.6999999999898</v>
      </c>
      <c r="J70" s="198">
        <v>24503.80000000001</v>
      </c>
      <c r="K70" s="198">
        <v>25661.274280000001</v>
      </c>
      <c r="L70" s="198">
        <v>1283.0886099999989</v>
      </c>
      <c r="M70" s="198">
        <v>24378.185670000003</v>
      </c>
      <c r="N70" s="199">
        <v>99.487368057844037</v>
      </c>
      <c r="O70" s="199">
        <v>99.487369930992401</v>
      </c>
      <c r="P70" s="199">
        <v>99.487367959255266</v>
      </c>
    </row>
    <row r="71" spans="1:17" s="195" customFormat="1" ht="30" x14ac:dyDescent="0.25">
      <c r="A71" s="189" t="s">
        <v>613</v>
      </c>
      <c r="B71" s="192"/>
      <c r="C71" s="196" t="s">
        <v>614</v>
      </c>
      <c r="D71" s="197" t="s">
        <v>615</v>
      </c>
      <c r="E71" s="198">
        <v>1419348</v>
      </c>
      <c r="F71" s="198">
        <v>1377830.3</v>
      </c>
      <c r="G71" s="198">
        <v>41517.699999999997</v>
      </c>
      <c r="H71" s="198">
        <v>1433785.49</v>
      </c>
      <c r="I71" s="198">
        <v>1392267.79</v>
      </c>
      <c r="J71" s="198">
        <v>41517.699999999997</v>
      </c>
      <c r="K71" s="198">
        <v>34434.941599999998</v>
      </c>
      <c r="L71" s="198">
        <v>10627.604629999998</v>
      </c>
      <c r="M71" s="198">
        <v>23807.33697</v>
      </c>
      <c r="N71" s="199">
        <v>2.4016801564925863</v>
      </c>
      <c r="O71" s="199">
        <v>0.76333049621150806</v>
      </c>
      <c r="P71" s="199">
        <v>57.342620063250138</v>
      </c>
    </row>
    <row r="72" spans="1:17" s="195" customFormat="1" ht="45" x14ac:dyDescent="0.25">
      <c r="A72" s="189" t="s">
        <v>616</v>
      </c>
      <c r="B72" s="192"/>
      <c r="C72" s="196" t="s">
        <v>617</v>
      </c>
      <c r="D72" s="197" t="s">
        <v>618</v>
      </c>
      <c r="E72" s="198">
        <v>138401.57999999999</v>
      </c>
      <c r="F72" s="198">
        <v>42004.87999999999</v>
      </c>
      <c r="G72" s="198">
        <v>96396.7</v>
      </c>
      <c r="H72" s="198">
        <v>321912.24507999996</v>
      </c>
      <c r="I72" s="198">
        <v>252549.33579999994</v>
      </c>
      <c r="J72" s="198">
        <v>69362.909280000007</v>
      </c>
      <c r="K72" s="198">
        <v>5399.96486</v>
      </c>
      <c r="L72" s="198">
        <v>1638.8892500000002</v>
      </c>
      <c r="M72" s="198">
        <v>3761.0756099999999</v>
      </c>
      <c r="N72" s="199">
        <v>1.6774648813554851</v>
      </c>
      <c r="O72" s="199">
        <v>0.64893825390927851</v>
      </c>
      <c r="P72" s="199">
        <v>5.4223152532681649</v>
      </c>
    </row>
    <row r="73" spans="1:17" s="195" customFormat="1" ht="30" x14ac:dyDescent="0.25">
      <c r="A73" s="189" t="s">
        <v>619</v>
      </c>
      <c r="B73" s="192"/>
      <c r="C73" s="196" t="s">
        <v>620</v>
      </c>
      <c r="D73" s="197" t="s">
        <v>621</v>
      </c>
      <c r="E73" s="198">
        <v>18650</v>
      </c>
      <c r="F73" s="198">
        <v>18650</v>
      </c>
      <c r="G73" s="198">
        <v>0</v>
      </c>
      <c r="H73" s="198">
        <v>18650</v>
      </c>
      <c r="I73" s="198">
        <v>18650</v>
      </c>
      <c r="J73" s="198">
        <v>0</v>
      </c>
      <c r="K73" s="198">
        <v>5643.0976000000001</v>
      </c>
      <c r="L73" s="198">
        <v>5643.0976000000001</v>
      </c>
      <c r="M73" s="198">
        <v>0</v>
      </c>
      <c r="N73" s="199">
        <v>30.257895978552281</v>
      </c>
      <c r="O73" s="199">
        <v>30.257895978552281</v>
      </c>
      <c r="P73" s="199" t="s">
        <v>466</v>
      </c>
    </row>
    <row r="74" spans="1:17" s="195" customFormat="1" ht="75" x14ac:dyDescent="0.25">
      <c r="A74" s="189" t="s">
        <v>622</v>
      </c>
      <c r="B74" s="192"/>
      <c r="C74" s="196" t="s">
        <v>623</v>
      </c>
      <c r="D74" s="197" t="s">
        <v>624</v>
      </c>
      <c r="E74" s="198">
        <v>95519.3</v>
      </c>
      <c r="F74" s="198">
        <v>95519.3</v>
      </c>
      <c r="G74" s="198">
        <v>0</v>
      </c>
      <c r="H74" s="198">
        <v>95519.3</v>
      </c>
      <c r="I74" s="198">
        <v>95519.3</v>
      </c>
      <c r="J74" s="198">
        <v>0</v>
      </c>
      <c r="K74" s="198">
        <v>43207.617159999994</v>
      </c>
      <c r="L74" s="198">
        <v>43207.617159999994</v>
      </c>
      <c r="M74" s="198">
        <v>0</v>
      </c>
      <c r="N74" s="199">
        <v>45.234436558894373</v>
      </c>
      <c r="O74" s="199">
        <v>45.234436558894373</v>
      </c>
      <c r="P74" s="199" t="s">
        <v>466</v>
      </c>
    </row>
    <row r="75" spans="1:17" s="195" customFormat="1" ht="105" x14ac:dyDescent="0.25">
      <c r="A75" s="189" t="s">
        <v>625</v>
      </c>
      <c r="B75" s="192"/>
      <c r="C75" s="196" t="s">
        <v>626</v>
      </c>
      <c r="D75" s="197" t="s">
        <v>627</v>
      </c>
      <c r="E75" s="198">
        <v>73238.3</v>
      </c>
      <c r="F75" s="198">
        <v>73238.3</v>
      </c>
      <c r="G75" s="198">
        <v>0</v>
      </c>
      <c r="H75" s="198">
        <v>73485.946660000001</v>
      </c>
      <c r="I75" s="198">
        <v>73485.946660000001</v>
      </c>
      <c r="J75" s="198">
        <v>0</v>
      </c>
      <c r="K75" s="198">
        <v>33767.230179999999</v>
      </c>
      <c r="L75" s="198">
        <v>33767.230179999999</v>
      </c>
      <c r="M75" s="198">
        <v>0</v>
      </c>
      <c r="N75" s="199">
        <v>45.950595610113076</v>
      </c>
      <c r="O75" s="199">
        <v>45.950595610113076</v>
      </c>
      <c r="P75" s="199" t="s">
        <v>466</v>
      </c>
    </row>
    <row r="76" spans="1:17" s="189" customFormat="1" ht="45" x14ac:dyDescent="0.25">
      <c r="A76" s="189" t="s">
        <v>628</v>
      </c>
      <c r="B76" s="190"/>
      <c r="C76" s="196" t="s">
        <v>629</v>
      </c>
      <c r="D76" s="197" t="s">
        <v>630</v>
      </c>
      <c r="E76" s="198">
        <v>11667.7</v>
      </c>
      <c r="F76" s="198">
        <v>0</v>
      </c>
      <c r="G76" s="198">
        <v>11667.7</v>
      </c>
      <c r="H76" s="198">
        <v>11667.7</v>
      </c>
      <c r="I76" s="198">
        <v>0</v>
      </c>
      <c r="J76" s="198">
        <v>11667.7</v>
      </c>
      <c r="K76" s="198">
        <v>0</v>
      </c>
      <c r="L76" s="198">
        <v>0</v>
      </c>
      <c r="M76" s="198">
        <v>0</v>
      </c>
      <c r="N76" s="201">
        <v>0</v>
      </c>
      <c r="O76" s="201" t="s">
        <v>466</v>
      </c>
      <c r="P76" s="201">
        <v>0</v>
      </c>
      <c r="Q76" s="195"/>
    </row>
    <row r="77" spans="1:17" s="189" customFormat="1" ht="45" x14ac:dyDescent="0.25">
      <c r="A77" s="189" t="s">
        <v>631</v>
      </c>
      <c r="B77" s="190"/>
      <c r="C77" s="196" t="s">
        <v>632</v>
      </c>
      <c r="D77" s="197" t="s">
        <v>633</v>
      </c>
      <c r="E77" s="198">
        <v>6506.36</v>
      </c>
      <c r="F77" s="198">
        <v>5074.4599999999991</v>
      </c>
      <c r="G77" s="198">
        <v>1431.9</v>
      </c>
      <c r="H77" s="198">
        <v>6506.4</v>
      </c>
      <c r="I77" s="198">
        <v>5074.5</v>
      </c>
      <c r="J77" s="198">
        <v>1431.9</v>
      </c>
      <c r="K77" s="198">
        <v>2759.5957000000003</v>
      </c>
      <c r="L77" s="198">
        <v>1327.6957400000003</v>
      </c>
      <c r="M77" s="198">
        <v>1431.89996</v>
      </c>
      <c r="N77" s="201">
        <v>42.413557420386091</v>
      </c>
      <c r="O77" s="201">
        <v>26.16407015469505</v>
      </c>
      <c r="P77" s="201">
        <v>99.999997206508823</v>
      </c>
      <c r="Q77" s="195"/>
    </row>
    <row r="78" spans="1:17" s="195" customFormat="1" ht="57" x14ac:dyDescent="0.25">
      <c r="A78" s="189" t="s">
        <v>634</v>
      </c>
      <c r="B78" s="192">
        <v>6</v>
      </c>
      <c r="C78" s="193" t="s">
        <v>362</v>
      </c>
      <c r="D78" s="192" t="s">
        <v>363</v>
      </c>
      <c r="E78" s="194">
        <v>422158.67</v>
      </c>
      <c r="F78" s="194">
        <v>251759.47</v>
      </c>
      <c r="G78" s="194">
        <v>170399.2</v>
      </c>
      <c r="H78" s="194">
        <v>422158.69</v>
      </c>
      <c r="I78" s="194">
        <v>251759.49</v>
      </c>
      <c r="J78" s="194">
        <v>170399.2</v>
      </c>
      <c r="K78" s="194">
        <v>165868.71737</v>
      </c>
      <c r="L78" s="194">
        <v>89126.897199999992</v>
      </c>
      <c r="M78" s="194">
        <v>76741.820170000006</v>
      </c>
      <c r="N78" s="191">
        <v>39.290608318402732</v>
      </c>
      <c r="O78" s="191">
        <v>35.401603808460209</v>
      </c>
      <c r="P78" s="191">
        <v>45.03649088141259</v>
      </c>
    </row>
    <row r="79" spans="1:17" s="189" customFormat="1" x14ac:dyDescent="0.25">
      <c r="A79" s="189" t="s">
        <v>635</v>
      </c>
      <c r="B79" s="190"/>
      <c r="C79" s="196" t="s">
        <v>636</v>
      </c>
      <c r="D79" s="197" t="s">
        <v>637</v>
      </c>
      <c r="E79" s="198">
        <v>8118.38</v>
      </c>
      <c r="F79" s="198">
        <v>8118.38</v>
      </c>
      <c r="G79" s="198">
        <v>0</v>
      </c>
      <c r="H79" s="198">
        <v>8118.4</v>
      </c>
      <c r="I79" s="198">
        <v>8118.4</v>
      </c>
      <c r="J79" s="198">
        <v>0</v>
      </c>
      <c r="K79" s="198">
        <v>64.156149999999997</v>
      </c>
      <c r="L79" s="198">
        <v>64.156149999999997</v>
      </c>
      <c r="M79" s="198">
        <v>0</v>
      </c>
      <c r="N79" s="201">
        <v>0.79025608494284594</v>
      </c>
      <c r="O79" s="201">
        <v>0.79025608494284594</v>
      </c>
      <c r="P79" s="201" t="s">
        <v>466</v>
      </c>
      <c r="Q79" s="195"/>
    </row>
    <row r="80" spans="1:17" s="189" customFormat="1" ht="45" x14ac:dyDescent="0.25">
      <c r="A80" s="189" t="s">
        <v>638</v>
      </c>
      <c r="B80" s="190"/>
      <c r="C80" s="196" t="s">
        <v>639</v>
      </c>
      <c r="D80" s="197" t="s">
        <v>640</v>
      </c>
      <c r="E80" s="198">
        <v>410997.19</v>
      </c>
      <c r="F80" s="198">
        <v>240597.99</v>
      </c>
      <c r="G80" s="198">
        <v>170399.2</v>
      </c>
      <c r="H80" s="198">
        <v>410997.19</v>
      </c>
      <c r="I80" s="198">
        <v>240597.99</v>
      </c>
      <c r="J80" s="198">
        <v>170399.2</v>
      </c>
      <c r="K80" s="198">
        <v>165804.56122</v>
      </c>
      <c r="L80" s="198">
        <v>89062.741049999997</v>
      </c>
      <c r="M80" s="198">
        <v>76741.820170000006</v>
      </c>
      <c r="N80" s="201">
        <v>40.342018206985799</v>
      </c>
      <c r="O80" s="201">
        <v>37.017242351027122</v>
      </c>
      <c r="P80" s="201">
        <v>45.03649088141259</v>
      </c>
      <c r="Q80" s="195"/>
    </row>
    <row r="81" spans="1:17" s="189" customFormat="1" ht="45" x14ac:dyDescent="0.25">
      <c r="A81" s="189" t="s">
        <v>641</v>
      </c>
      <c r="B81" s="190"/>
      <c r="C81" s="196" t="s">
        <v>639</v>
      </c>
      <c r="D81" s="197" t="s">
        <v>642</v>
      </c>
      <c r="E81" s="198">
        <v>3043.1</v>
      </c>
      <c r="F81" s="198">
        <v>3043.1</v>
      </c>
      <c r="G81" s="198">
        <v>0</v>
      </c>
      <c r="H81" s="198">
        <v>3043.1</v>
      </c>
      <c r="I81" s="198">
        <v>3043.1</v>
      </c>
      <c r="J81" s="198">
        <v>0</v>
      </c>
      <c r="K81" s="198">
        <v>0</v>
      </c>
      <c r="L81" s="198">
        <v>0</v>
      </c>
      <c r="M81" s="198">
        <v>0</v>
      </c>
      <c r="N81" s="201">
        <v>0</v>
      </c>
      <c r="O81" s="201">
        <v>0</v>
      </c>
      <c r="P81" s="201" t="s">
        <v>466</v>
      </c>
      <c r="Q81" s="195"/>
    </row>
    <row r="82" spans="1:17" s="195" customFormat="1" ht="71.25" x14ac:dyDescent="0.25">
      <c r="A82" s="189" t="s">
        <v>643</v>
      </c>
      <c r="B82" s="192">
        <v>7</v>
      </c>
      <c r="C82" s="193" t="s">
        <v>364</v>
      </c>
      <c r="D82" s="192" t="s">
        <v>365</v>
      </c>
      <c r="E82" s="194">
        <v>6527.2</v>
      </c>
      <c r="F82" s="194">
        <v>6527.2</v>
      </c>
      <c r="G82" s="194">
        <v>0</v>
      </c>
      <c r="H82" s="194">
        <v>6527.2</v>
      </c>
      <c r="I82" s="194">
        <v>6527.2</v>
      </c>
      <c r="J82" s="194">
        <v>0</v>
      </c>
      <c r="K82" s="194">
        <v>873.04657999999995</v>
      </c>
      <c r="L82" s="194">
        <v>873.04657999999995</v>
      </c>
      <c r="M82" s="194">
        <v>0</v>
      </c>
      <c r="N82" s="191">
        <v>13.375514462556684</v>
      </c>
      <c r="O82" s="191">
        <v>13.375514462556684</v>
      </c>
      <c r="P82" s="191" t="s">
        <v>466</v>
      </c>
    </row>
    <row r="83" spans="1:17" s="189" customFormat="1" ht="30" x14ac:dyDescent="0.25">
      <c r="A83" s="189" t="s">
        <v>644</v>
      </c>
      <c r="B83" s="190"/>
      <c r="C83" s="196" t="s">
        <v>645</v>
      </c>
      <c r="D83" s="197" t="s">
        <v>646</v>
      </c>
      <c r="E83" s="198">
        <v>5587.3</v>
      </c>
      <c r="F83" s="198">
        <v>5587.3</v>
      </c>
      <c r="G83" s="198">
        <v>0</v>
      </c>
      <c r="H83" s="198">
        <v>5587.3</v>
      </c>
      <c r="I83" s="198">
        <v>5587.3</v>
      </c>
      <c r="J83" s="198">
        <v>0</v>
      </c>
      <c r="K83" s="198">
        <v>873.04657999999995</v>
      </c>
      <c r="L83" s="198">
        <v>873.04657999999995</v>
      </c>
      <c r="M83" s="198">
        <v>0</v>
      </c>
      <c r="N83" s="201">
        <v>15.625554024305119</v>
      </c>
      <c r="O83" s="201">
        <v>15.625554024305119</v>
      </c>
      <c r="P83" s="201" t="s">
        <v>466</v>
      </c>
      <c r="Q83" s="195"/>
    </row>
    <row r="84" spans="1:17" s="189" customFormat="1" ht="30" x14ac:dyDescent="0.25">
      <c r="A84" s="189" t="s">
        <v>647</v>
      </c>
      <c r="B84" s="190"/>
      <c r="C84" s="196" t="s">
        <v>648</v>
      </c>
      <c r="D84" s="197" t="s">
        <v>649</v>
      </c>
      <c r="E84" s="198">
        <v>939.9</v>
      </c>
      <c r="F84" s="198">
        <v>939.9</v>
      </c>
      <c r="G84" s="198">
        <v>0</v>
      </c>
      <c r="H84" s="198">
        <v>939.9</v>
      </c>
      <c r="I84" s="198">
        <v>939.9</v>
      </c>
      <c r="J84" s="198">
        <v>0</v>
      </c>
      <c r="K84" s="198">
        <v>0</v>
      </c>
      <c r="L84" s="198">
        <v>0</v>
      </c>
      <c r="M84" s="198">
        <v>0</v>
      </c>
      <c r="N84" s="201">
        <v>0</v>
      </c>
      <c r="O84" s="201">
        <v>0</v>
      </c>
      <c r="P84" s="201" t="s">
        <v>466</v>
      </c>
      <c r="Q84" s="195"/>
    </row>
    <row r="85" spans="1:17" s="195" customFormat="1" ht="99.75" x14ac:dyDescent="0.25">
      <c r="A85" s="189" t="s">
        <v>650</v>
      </c>
      <c r="B85" s="192">
        <v>8</v>
      </c>
      <c r="C85" s="193" t="s">
        <v>366</v>
      </c>
      <c r="D85" s="192" t="s">
        <v>367</v>
      </c>
      <c r="E85" s="194">
        <v>432577.32000000007</v>
      </c>
      <c r="F85" s="194">
        <v>432577.32000000007</v>
      </c>
      <c r="G85" s="194">
        <v>0</v>
      </c>
      <c r="H85" s="194">
        <v>454771.11620999995</v>
      </c>
      <c r="I85" s="194">
        <v>454771.11620999995</v>
      </c>
      <c r="J85" s="194">
        <v>0</v>
      </c>
      <c r="K85" s="194">
        <v>207350.39316000001</v>
      </c>
      <c r="L85" s="194">
        <v>207350.39316000001</v>
      </c>
      <c r="M85" s="194">
        <v>0</v>
      </c>
      <c r="N85" s="191">
        <v>45.594450871908862</v>
      </c>
      <c r="O85" s="191">
        <v>45.594450871908862</v>
      </c>
      <c r="P85" s="191" t="s">
        <v>466</v>
      </c>
    </row>
    <row r="86" spans="1:17" s="195" customFormat="1" ht="75" x14ac:dyDescent="0.25">
      <c r="A86" s="189" t="s">
        <v>651</v>
      </c>
      <c r="B86" s="192"/>
      <c r="C86" s="196" t="s">
        <v>652</v>
      </c>
      <c r="D86" s="197" t="s">
        <v>653</v>
      </c>
      <c r="E86" s="198">
        <v>403062.04000000004</v>
      </c>
      <c r="F86" s="198">
        <v>403062.04000000004</v>
      </c>
      <c r="G86" s="198">
        <v>0</v>
      </c>
      <c r="H86" s="198">
        <v>403482.51393999998</v>
      </c>
      <c r="I86" s="198">
        <v>403482.51393999998</v>
      </c>
      <c r="J86" s="198">
        <v>0</v>
      </c>
      <c r="K86" s="198">
        <v>185435.19121000002</v>
      </c>
      <c r="L86" s="198">
        <v>185435.19121000002</v>
      </c>
      <c r="M86" s="198">
        <v>0</v>
      </c>
      <c r="N86" s="199">
        <v>45.958668542839312</v>
      </c>
      <c r="O86" s="199">
        <v>45.958668542839312</v>
      </c>
      <c r="P86" s="199" t="s">
        <v>466</v>
      </c>
    </row>
    <row r="87" spans="1:17" s="189" customFormat="1" ht="75" x14ac:dyDescent="0.25">
      <c r="A87" s="189" t="s">
        <v>654</v>
      </c>
      <c r="B87" s="190"/>
      <c r="C87" s="196" t="s">
        <v>655</v>
      </c>
      <c r="D87" s="197" t="s">
        <v>656</v>
      </c>
      <c r="E87" s="198">
        <v>19515.28</v>
      </c>
      <c r="F87" s="198">
        <v>19515.28</v>
      </c>
      <c r="G87" s="198">
        <v>0</v>
      </c>
      <c r="H87" s="198">
        <v>41288.602269999996</v>
      </c>
      <c r="I87" s="198">
        <v>41288.602269999996</v>
      </c>
      <c r="J87" s="198">
        <v>0</v>
      </c>
      <c r="K87" s="198">
        <v>21915.201949999999</v>
      </c>
      <c r="L87" s="198">
        <v>21915.201949999999</v>
      </c>
      <c r="M87" s="198">
        <v>0</v>
      </c>
      <c r="N87" s="201">
        <v>53.078091156220673</v>
      </c>
      <c r="O87" s="201">
        <v>53.078091156220673</v>
      </c>
      <c r="P87" s="201" t="s">
        <v>466</v>
      </c>
      <c r="Q87" s="195"/>
    </row>
    <row r="88" spans="1:17" s="189" customFormat="1" x14ac:dyDescent="0.25">
      <c r="A88" s="189" t="s">
        <v>657</v>
      </c>
      <c r="B88" s="190"/>
      <c r="C88" s="196" t="s">
        <v>658</v>
      </c>
      <c r="D88" s="197" t="s">
        <v>659</v>
      </c>
      <c r="E88" s="198">
        <v>10000</v>
      </c>
      <c r="F88" s="198">
        <v>10000</v>
      </c>
      <c r="G88" s="198">
        <v>0</v>
      </c>
      <c r="H88" s="198">
        <v>10000</v>
      </c>
      <c r="I88" s="198">
        <v>10000</v>
      </c>
      <c r="J88" s="198">
        <v>0</v>
      </c>
      <c r="K88" s="198">
        <v>0</v>
      </c>
      <c r="L88" s="198">
        <v>0</v>
      </c>
      <c r="M88" s="198">
        <v>0</v>
      </c>
      <c r="N88" s="201">
        <v>0</v>
      </c>
      <c r="O88" s="201">
        <v>0</v>
      </c>
      <c r="P88" s="201" t="s">
        <v>466</v>
      </c>
      <c r="Q88" s="195"/>
    </row>
    <row r="89" spans="1:17" s="195" customFormat="1" ht="42.75" x14ac:dyDescent="0.25">
      <c r="A89" s="189" t="s">
        <v>660</v>
      </c>
      <c r="B89" s="192">
        <v>9</v>
      </c>
      <c r="C89" s="193" t="s">
        <v>368</v>
      </c>
      <c r="D89" s="192" t="s">
        <v>369</v>
      </c>
      <c r="E89" s="194">
        <v>1592549.1699999997</v>
      </c>
      <c r="F89" s="194">
        <v>943181.7699999999</v>
      </c>
      <c r="G89" s="194">
        <v>649367.4</v>
      </c>
      <c r="H89" s="194">
        <v>1600052.2115100001</v>
      </c>
      <c r="I89" s="194">
        <v>950684.77093</v>
      </c>
      <c r="J89" s="194">
        <v>649367.44057999994</v>
      </c>
      <c r="K89" s="194">
        <v>706819.59185000008</v>
      </c>
      <c r="L89" s="194">
        <v>412126.18036999996</v>
      </c>
      <c r="M89" s="194">
        <v>294693.41147999995</v>
      </c>
      <c r="N89" s="191">
        <v>44.174782970548243</v>
      </c>
      <c r="O89" s="191">
        <v>43.350455689622621</v>
      </c>
      <c r="P89" s="191">
        <v>45.381611867818108</v>
      </c>
    </row>
    <row r="90" spans="1:17" s="195" customFormat="1" ht="30" x14ac:dyDescent="0.25">
      <c r="A90" s="189" t="s">
        <v>661</v>
      </c>
      <c r="B90" s="192"/>
      <c r="C90" s="196" t="s">
        <v>662</v>
      </c>
      <c r="D90" s="197" t="s">
        <v>663</v>
      </c>
      <c r="E90" s="198">
        <v>3991.9</v>
      </c>
      <c r="F90" s="198">
        <v>199.59999999999991</v>
      </c>
      <c r="G90" s="198">
        <v>3792.3</v>
      </c>
      <c r="H90" s="198">
        <v>3991.8947399999997</v>
      </c>
      <c r="I90" s="198">
        <v>199.59474000000046</v>
      </c>
      <c r="J90" s="198">
        <v>3792.2999999999993</v>
      </c>
      <c r="K90" s="198">
        <v>3580.2947300000001</v>
      </c>
      <c r="L90" s="198">
        <v>179.01472999999987</v>
      </c>
      <c r="M90" s="198">
        <v>3401.28</v>
      </c>
      <c r="N90" s="199">
        <v>89.689106632105236</v>
      </c>
      <c r="O90" s="199">
        <v>89.689102027437926</v>
      </c>
      <c r="P90" s="199">
        <v>89.689106874456158</v>
      </c>
    </row>
    <row r="91" spans="1:17" s="195" customFormat="1" ht="30" x14ac:dyDescent="0.25">
      <c r="A91" s="189" t="s">
        <v>664</v>
      </c>
      <c r="B91" s="192"/>
      <c r="C91" s="196" t="s">
        <v>665</v>
      </c>
      <c r="D91" s="197" t="s">
        <v>666</v>
      </c>
      <c r="E91" s="198">
        <v>485021.5</v>
      </c>
      <c r="F91" s="198">
        <v>24251.099999999977</v>
      </c>
      <c r="G91" s="198">
        <v>460770.4</v>
      </c>
      <c r="H91" s="198">
        <v>485021.5</v>
      </c>
      <c r="I91" s="198">
        <v>24251.099999999977</v>
      </c>
      <c r="J91" s="198">
        <v>460770.4</v>
      </c>
      <c r="K91" s="198">
        <v>244151.24456999998</v>
      </c>
      <c r="L91" s="198">
        <v>12207.574809999991</v>
      </c>
      <c r="M91" s="198">
        <v>231943.66975999999</v>
      </c>
      <c r="N91" s="199">
        <v>50.3382313093337</v>
      </c>
      <c r="O91" s="199">
        <v>50.3382312967247</v>
      </c>
      <c r="P91" s="199">
        <v>50.33823130999734</v>
      </c>
    </row>
    <row r="92" spans="1:17" s="195" customFormat="1" ht="30" x14ac:dyDescent="0.25">
      <c r="A92" s="189" t="s">
        <v>667</v>
      </c>
      <c r="B92" s="192"/>
      <c r="C92" s="196" t="s">
        <v>668</v>
      </c>
      <c r="D92" s="197" t="s">
        <v>669</v>
      </c>
      <c r="E92" s="198">
        <v>20294.299999999996</v>
      </c>
      <c r="F92" s="198">
        <v>1014.6999999999971</v>
      </c>
      <c r="G92" s="198">
        <v>19279.599999999999</v>
      </c>
      <c r="H92" s="198">
        <v>20294.315790000004</v>
      </c>
      <c r="I92" s="198">
        <v>1014.7157900000057</v>
      </c>
      <c r="J92" s="198">
        <v>19279.599999999999</v>
      </c>
      <c r="K92" s="198">
        <v>14957.796400000001</v>
      </c>
      <c r="L92" s="198">
        <v>747.88982000000033</v>
      </c>
      <c r="M92" s="198">
        <v>14209.906580000001</v>
      </c>
      <c r="N92" s="199">
        <v>73.704364092779301</v>
      </c>
      <c r="O92" s="199">
        <v>73.704364056461174</v>
      </c>
      <c r="P92" s="199">
        <v>73.70436409469076</v>
      </c>
    </row>
    <row r="93" spans="1:17" s="195" customFormat="1" x14ac:dyDescent="0.25">
      <c r="A93" s="189" t="s">
        <v>670</v>
      </c>
      <c r="B93" s="192"/>
      <c r="C93" s="196" t="s">
        <v>671</v>
      </c>
      <c r="D93" s="197" t="s">
        <v>672</v>
      </c>
      <c r="E93" s="198">
        <v>117388.4</v>
      </c>
      <c r="F93" s="198">
        <v>4591.7999999999884</v>
      </c>
      <c r="G93" s="198">
        <v>112796.6</v>
      </c>
      <c r="H93" s="198">
        <v>116902.58605000001</v>
      </c>
      <c r="I93" s="198">
        <v>4105.9454700000206</v>
      </c>
      <c r="J93" s="198">
        <v>112796.64057999999</v>
      </c>
      <c r="K93" s="198">
        <v>43967.245889999998</v>
      </c>
      <c r="L93" s="198">
        <v>1290.1459600000017</v>
      </c>
      <c r="M93" s="198">
        <v>42677.099929999997</v>
      </c>
      <c r="N93" s="199">
        <v>37.610156777194746</v>
      </c>
      <c r="O93" s="199">
        <v>31.421409987697551</v>
      </c>
      <c r="P93" s="199">
        <v>37.835435267003056</v>
      </c>
    </row>
    <row r="94" spans="1:17" s="195" customFormat="1" x14ac:dyDescent="0.25">
      <c r="A94" s="189" t="s">
        <v>673</v>
      </c>
      <c r="B94" s="192"/>
      <c r="C94" s="196" t="s">
        <v>674</v>
      </c>
      <c r="D94" s="197" t="s">
        <v>675</v>
      </c>
      <c r="E94" s="198">
        <v>1706.1</v>
      </c>
      <c r="F94" s="198">
        <v>1106.0999999999999</v>
      </c>
      <c r="G94" s="198">
        <v>600</v>
      </c>
      <c r="H94" s="198">
        <v>1706.0606</v>
      </c>
      <c r="I94" s="198">
        <v>1106.0606</v>
      </c>
      <c r="J94" s="198">
        <v>600</v>
      </c>
      <c r="K94" s="198">
        <v>606.06060000000002</v>
      </c>
      <c r="L94" s="198">
        <v>6.0606000000000222</v>
      </c>
      <c r="M94" s="198">
        <v>600</v>
      </c>
      <c r="N94" s="199">
        <v>35.523978456568308</v>
      </c>
      <c r="O94" s="199">
        <v>0.54794466053668511</v>
      </c>
      <c r="P94" s="199">
        <v>100</v>
      </c>
    </row>
    <row r="95" spans="1:17" s="195" customFormat="1" x14ac:dyDescent="0.25">
      <c r="A95" s="189" t="s">
        <v>676</v>
      </c>
      <c r="B95" s="192"/>
      <c r="C95" s="196" t="s">
        <v>677</v>
      </c>
      <c r="D95" s="197" t="s">
        <v>678</v>
      </c>
      <c r="E95" s="198">
        <v>606.1</v>
      </c>
      <c r="F95" s="198">
        <v>6.1000000000000227</v>
      </c>
      <c r="G95" s="198">
        <v>600</v>
      </c>
      <c r="H95" s="198">
        <v>606.06061</v>
      </c>
      <c r="I95" s="198">
        <v>6.0606099999999969</v>
      </c>
      <c r="J95" s="198">
        <v>600</v>
      </c>
      <c r="K95" s="198">
        <v>0</v>
      </c>
      <c r="L95" s="198">
        <v>0</v>
      </c>
      <c r="M95" s="198">
        <v>0</v>
      </c>
      <c r="N95" s="199">
        <v>0</v>
      </c>
      <c r="O95" s="199">
        <v>0</v>
      </c>
      <c r="P95" s="199">
        <v>0</v>
      </c>
    </row>
    <row r="96" spans="1:17" s="195" customFormat="1" ht="45" x14ac:dyDescent="0.25">
      <c r="A96" s="189" t="s">
        <v>679</v>
      </c>
      <c r="B96" s="192"/>
      <c r="C96" s="196" t="s">
        <v>680</v>
      </c>
      <c r="D96" s="197" t="s">
        <v>681</v>
      </c>
      <c r="E96" s="198">
        <v>53118.3</v>
      </c>
      <c r="F96" s="198">
        <v>2655.9000000000015</v>
      </c>
      <c r="G96" s="198">
        <v>50462.400000000001</v>
      </c>
      <c r="H96" s="198">
        <v>53118.315790000008</v>
      </c>
      <c r="I96" s="198">
        <v>2655.9157900000064</v>
      </c>
      <c r="J96" s="198">
        <v>50462.400000000001</v>
      </c>
      <c r="K96" s="198">
        <v>1527.8127500000001</v>
      </c>
      <c r="L96" s="198">
        <v>76.390639999999848</v>
      </c>
      <c r="M96" s="198">
        <v>1451.4221100000002</v>
      </c>
      <c r="N96" s="199">
        <v>2.8762447138574831</v>
      </c>
      <c r="O96" s="199">
        <v>2.8762448074454823</v>
      </c>
      <c r="P96" s="199">
        <v>2.8762447089317988</v>
      </c>
    </row>
    <row r="97" spans="1:17" s="195" customFormat="1" ht="30" x14ac:dyDescent="0.25">
      <c r="A97" s="189" t="s">
        <v>682</v>
      </c>
      <c r="B97" s="192"/>
      <c r="C97" s="196" t="s">
        <v>683</v>
      </c>
      <c r="D97" s="197" t="s">
        <v>684</v>
      </c>
      <c r="E97" s="198">
        <v>8000</v>
      </c>
      <c r="F97" s="198">
        <v>8000</v>
      </c>
      <c r="G97" s="198">
        <v>0</v>
      </c>
      <c r="H97" s="198">
        <v>8000</v>
      </c>
      <c r="I97" s="198">
        <v>8000</v>
      </c>
      <c r="J97" s="198">
        <v>0</v>
      </c>
      <c r="K97" s="198">
        <v>0</v>
      </c>
      <c r="L97" s="198">
        <v>0</v>
      </c>
      <c r="M97" s="198">
        <v>0</v>
      </c>
      <c r="N97" s="199">
        <v>0</v>
      </c>
      <c r="O97" s="199">
        <v>0</v>
      </c>
      <c r="P97" s="199" t="s">
        <v>466</v>
      </c>
    </row>
    <row r="98" spans="1:17" s="195" customFormat="1" ht="45" x14ac:dyDescent="0.25">
      <c r="A98" s="189" t="s">
        <v>685</v>
      </c>
      <c r="B98" s="192"/>
      <c r="C98" s="196" t="s">
        <v>686</v>
      </c>
      <c r="D98" s="197" t="s">
        <v>687</v>
      </c>
      <c r="E98" s="198">
        <v>31590.209999999995</v>
      </c>
      <c r="F98" s="198">
        <v>30524.109999999997</v>
      </c>
      <c r="G98" s="198">
        <v>1066.0999999999999</v>
      </c>
      <c r="H98" s="198">
        <v>31600.632000000001</v>
      </c>
      <c r="I98" s="198">
        <v>30534.532000000003</v>
      </c>
      <c r="J98" s="198">
        <v>1066.0999999999999</v>
      </c>
      <c r="K98" s="198">
        <v>10839.001890000001</v>
      </c>
      <c r="L98" s="198">
        <v>10428.968790000001</v>
      </c>
      <c r="M98" s="198">
        <v>410.03309999999999</v>
      </c>
      <c r="N98" s="199">
        <v>34.299952893347196</v>
      </c>
      <c r="O98" s="199">
        <v>34.154670489136691</v>
      </c>
      <c r="P98" s="199">
        <v>38.46103555013601</v>
      </c>
    </row>
    <row r="99" spans="1:17" s="195" customFormat="1" ht="30" x14ac:dyDescent="0.25">
      <c r="A99" s="189" t="s">
        <v>688</v>
      </c>
      <c r="B99" s="192"/>
      <c r="C99" s="196" t="s">
        <v>689</v>
      </c>
      <c r="D99" s="197" t="s">
        <v>690</v>
      </c>
      <c r="E99" s="198">
        <v>103827.86</v>
      </c>
      <c r="F99" s="198">
        <v>103827.86</v>
      </c>
      <c r="G99" s="198">
        <v>0</v>
      </c>
      <c r="H99" s="198">
        <v>104427.899</v>
      </c>
      <c r="I99" s="198">
        <v>104427.899</v>
      </c>
      <c r="J99" s="198">
        <v>0</v>
      </c>
      <c r="K99" s="198">
        <v>49259.249309999999</v>
      </c>
      <c r="L99" s="198">
        <v>49259.249309999999</v>
      </c>
      <c r="M99" s="198">
        <v>0</v>
      </c>
      <c r="N99" s="199">
        <v>47.170583514277155</v>
      </c>
      <c r="O99" s="199">
        <v>47.170583514277155</v>
      </c>
      <c r="P99" s="199" t="s">
        <v>466</v>
      </c>
    </row>
    <row r="100" spans="1:17" s="195" customFormat="1" ht="30" x14ac:dyDescent="0.25">
      <c r="A100" s="189" t="s">
        <v>691</v>
      </c>
      <c r="B100" s="192"/>
      <c r="C100" s="196" t="s">
        <v>692</v>
      </c>
      <c r="D100" s="197" t="s">
        <v>693</v>
      </c>
      <c r="E100" s="198">
        <v>91639.5</v>
      </c>
      <c r="F100" s="198">
        <v>91639.5</v>
      </c>
      <c r="G100" s="198">
        <v>0</v>
      </c>
      <c r="H100" s="198">
        <v>92143.298319999987</v>
      </c>
      <c r="I100" s="198">
        <v>92143.298319999987</v>
      </c>
      <c r="J100" s="198">
        <v>0</v>
      </c>
      <c r="K100" s="198">
        <v>31946.090600000003</v>
      </c>
      <c r="L100" s="198">
        <v>31946.090600000003</v>
      </c>
      <c r="M100" s="198">
        <v>0</v>
      </c>
      <c r="N100" s="199">
        <v>34.670009846029146</v>
      </c>
      <c r="O100" s="199">
        <v>34.670009846029146</v>
      </c>
      <c r="P100" s="199" t="s">
        <v>466</v>
      </c>
    </row>
    <row r="101" spans="1:17" s="195" customFormat="1" ht="30" x14ac:dyDescent="0.25">
      <c r="A101" s="189" t="s">
        <v>694</v>
      </c>
      <c r="B101" s="192"/>
      <c r="C101" s="196" t="s">
        <v>695</v>
      </c>
      <c r="D101" s="197" t="s">
        <v>696</v>
      </c>
      <c r="E101" s="198">
        <v>556697.37999999989</v>
      </c>
      <c r="F101" s="198">
        <v>556697.37999999989</v>
      </c>
      <c r="G101" s="198">
        <v>0</v>
      </c>
      <c r="H101" s="198">
        <v>558267.05955000001</v>
      </c>
      <c r="I101" s="198">
        <v>558267.05955000001</v>
      </c>
      <c r="J101" s="198">
        <v>0</v>
      </c>
      <c r="K101" s="198">
        <v>247628.04746</v>
      </c>
      <c r="L101" s="198">
        <v>247628.04746</v>
      </c>
      <c r="M101" s="198">
        <v>0</v>
      </c>
      <c r="N101" s="199">
        <v>44.356557175271014</v>
      </c>
      <c r="O101" s="199">
        <v>44.356557175271014</v>
      </c>
      <c r="P101" s="199" t="s">
        <v>466</v>
      </c>
    </row>
    <row r="102" spans="1:17" s="189" customFormat="1" ht="45" x14ac:dyDescent="0.25">
      <c r="A102" s="189" t="s">
        <v>697</v>
      </c>
      <c r="B102" s="190"/>
      <c r="C102" s="196" t="s">
        <v>698</v>
      </c>
      <c r="D102" s="197" t="s">
        <v>699</v>
      </c>
      <c r="E102" s="198">
        <v>35357.03</v>
      </c>
      <c r="F102" s="198">
        <v>35357.03</v>
      </c>
      <c r="G102" s="198">
        <v>0</v>
      </c>
      <c r="H102" s="198">
        <v>35356.989000000001</v>
      </c>
      <c r="I102" s="198">
        <v>35356.989000000001</v>
      </c>
      <c r="J102" s="198">
        <v>0</v>
      </c>
      <c r="K102" s="198">
        <v>14959.452640000001</v>
      </c>
      <c r="L102" s="198">
        <v>14959.452640000001</v>
      </c>
      <c r="M102" s="198">
        <v>0</v>
      </c>
      <c r="N102" s="201">
        <v>42.309747133727932</v>
      </c>
      <c r="O102" s="201">
        <v>42.309747133727932</v>
      </c>
      <c r="P102" s="201" t="s">
        <v>466</v>
      </c>
      <c r="Q102" s="195"/>
    </row>
    <row r="103" spans="1:17" s="189" customFormat="1" ht="45" x14ac:dyDescent="0.25">
      <c r="A103" s="189" t="s">
        <v>700</v>
      </c>
      <c r="B103" s="190"/>
      <c r="C103" s="196" t="s">
        <v>701</v>
      </c>
      <c r="D103" s="197" t="s">
        <v>702</v>
      </c>
      <c r="E103" s="198">
        <v>55832.689999999995</v>
      </c>
      <c r="F103" s="198">
        <v>55832.689999999995</v>
      </c>
      <c r="G103" s="198">
        <v>0</v>
      </c>
      <c r="H103" s="198">
        <v>55832.7</v>
      </c>
      <c r="I103" s="198">
        <v>55832.7</v>
      </c>
      <c r="J103" s="198">
        <v>0</v>
      </c>
      <c r="K103" s="198">
        <v>24637.14832</v>
      </c>
      <c r="L103" s="198">
        <v>24637.14832</v>
      </c>
      <c r="M103" s="198">
        <v>0</v>
      </c>
      <c r="N103" s="201">
        <v>44.126736339098777</v>
      </c>
      <c r="O103" s="201">
        <v>44.126736339098777</v>
      </c>
      <c r="P103" s="201" t="s">
        <v>466</v>
      </c>
      <c r="Q103" s="195"/>
    </row>
    <row r="104" spans="1:17" s="189" customFormat="1" ht="30" x14ac:dyDescent="0.25">
      <c r="A104" s="189" t="s">
        <v>703</v>
      </c>
      <c r="B104" s="190"/>
      <c r="C104" s="196" t="s">
        <v>704</v>
      </c>
      <c r="D104" s="197" t="s">
        <v>705</v>
      </c>
      <c r="E104" s="198">
        <v>27477.9</v>
      </c>
      <c r="F104" s="198">
        <v>27477.9</v>
      </c>
      <c r="G104" s="198">
        <v>0</v>
      </c>
      <c r="H104" s="198">
        <v>32782.90006</v>
      </c>
      <c r="I104" s="198">
        <v>32782.90006</v>
      </c>
      <c r="J104" s="198">
        <v>0</v>
      </c>
      <c r="K104" s="198">
        <v>18760.146690000001</v>
      </c>
      <c r="L104" s="198">
        <v>18760.146690000001</v>
      </c>
      <c r="M104" s="198">
        <v>0</v>
      </c>
      <c r="N104" s="201">
        <v>57.225403047517943</v>
      </c>
      <c r="O104" s="201">
        <v>57.225403047517943</v>
      </c>
      <c r="P104" s="201" t="s">
        <v>466</v>
      </c>
      <c r="Q104" s="195"/>
    </row>
    <row r="105" spans="1:17" s="195" customFormat="1" ht="71.25" x14ac:dyDescent="0.25">
      <c r="A105" s="189" t="s">
        <v>706</v>
      </c>
      <c r="B105" s="192">
        <v>10</v>
      </c>
      <c r="C105" s="193" t="s">
        <v>370</v>
      </c>
      <c r="D105" s="192" t="s">
        <v>371</v>
      </c>
      <c r="E105" s="194">
        <v>470018.98</v>
      </c>
      <c r="F105" s="194">
        <v>142645.08000000002</v>
      </c>
      <c r="G105" s="194">
        <v>327373.90000000002</v>
      </c>
      <c r="H105" s="194">
        <v>487960.58533000003</v>
      </c>
      <c r="I105" s="194">
        <v>160586.68533000001</v>
      </c>
      <c r="J105" s="194">
        <v>327373.90000000002</v>
      </c>
      <c r="K105" s="194">
        <v>280697.12245000002</v>
      </c>
      <c r="L105" s="194">
        <v>67196.630139999979</v>
      </c>
      <c r="M105" s="194">
        <v>213500.49231</v>
      </c>
      <c r="N105" s="204">
        <v>57.52454827067006</v>
      </c>
      <c r="O105" s="204">
        <v>41.844459272518925</v>
      </c>
      <c r="P105" s="204">
        <v>65.216100706256668</v>
      </c>
    </row>
    <row r="106" spans="1:17" s="202" customFormat="1" ht="45" x14ac:dyDescent="0.25">
      <c r="A106" s="189" t="s">
        <v>707</v>
      </c>
      <c r="B106" s="200"/>
      <c r="C106" s="196" t="s">
        <v>708</v>
      </c>
      <c r="D106" s="197" t="s">
        <v>709</v>
      </c>
      <c r="E106" s="198">
        <v>173825.8</v>
      </c>
      <c r="F106" s="198">
        <v>13441.299999999988</v>
      </c>
      <c r="G106" s="198">
        <v>160384.5</v>
      </c>
      <c r="H106" s="198">
        <v>198778.40532999998</v>
      </c>
      <c r="I106" s="198">
        <v>38393.90532999998</v>
      </c>
      <c r="J106" s="198">
        <v>160384.5</v>
      </c>
      <c r="K106" s="198">
        <v>116712.54290999999</v>
      </c>
      <c r="L106" s="198">
        <v>12462.642819999979</v>
      </c>
      <c r="M106" s="198">
        <v>104249.90009000001</v>
      </c>
      <c r="N106" s="201">
        <v>58.714900502517274</v>
      </c>
      <c r="O106" s="201">
        <v>32.459950903358617</v>
      </c>
      <c r="P106" s="201">
        <v>64.99998446857397</v>
      </c>
      <c r="Q106" s="195"/>
    </row>
    <row r="107" spans="1:17" s="202" customFormat="1" ht="30" x14ac:dyDescent="0.25">
      <c r="A107" s="189" t="s">
        <v>710</v>
      </c>
      <c r="B107" s="200"/>
      <c r="C107" s="196" t="s">
        <v>711</v>
      </c>
      <c r="D107" s="197" t="s">
        <v>712</v>
      </c>
      <c r="E107" s="198">
        <v>99921.2</v>
      </c>
      <c r="F107" s="198">
        <v>0</v>
      </c>
      <c r="G107" s="198">
        <v>99921.2</v>
      </c>
      <c r="H107" s="198">
        <v>99921.2</v>
      </c>
      <c r="I107" s="198">
        <v>0</v>
      </c>
      <c r="J107" s="198">
        <v>99921.2</v>
      </c>
      <c r="K107" s="198">
        <v>74976.347949999996</v>
      </c>
      <c r="L107" s="198">
        <v>0</v>
      </c>
      <c r="M107" s="198">
        <v>74976.347949999996</v>
      </c>
      <c r="N107" s="201">
        <v>75.035475905013143</v>
      </c>
      <c r="O107" s="201" t="s">
        <v>466</v>
      </c>
      <c r="P107" s="201">
        <v>75.035475905013143</v>
      </c>
      <c r="Q107" s="195"/>
    </row>
    <row r="108" spans="1:17" s="202" customFormat="1" ht="45" x14ac:dyDescent="0.25">
      <c r="A108" s="189" t="s">
        <v>713</v>
      </c>
      <c r="B108" s="200"/>
      <c r="C108" s="196" t="s">
        <v>714</v>
      </c>
      <c r="D108" s="197" t="s">
        <v>715</v>
      </c>
      <c r="E108" s="198">
        <v>54828.220000000008</v>
      </c>
      <c r="F108" s="198">
        <v>46941.020000000011</v>
      </c>
      <c r="G108" s="198">
        <v>7887.2</v>
      </c>
      <c r="H108" s="198">
        <v>54828.22</v>
      </c>
      <c r="I108" s="198">
        <v>46941.020000000004</v>
      </c>
      <c r="J108" s="198">
        <v>7887.2</v>
      </c>
      <c r="K108" s="198">
        <v>24952.845430000001</v>
      </c>
      <c r="L108" s="198">
        <v>20799.942590000002</v>
      </c>
      <c r="M108" s="198">
        <v>4152.9028399999997</v>
      </c>
      <c r="N108" s="201">
        <v>45.510952990996245</v>
      </c>
      <c r="O108" s="201">
        <v>44.310802343025358</v>
      </c>
      <c r="P108" s="201">
        <v>52.653702708185413</v>
      </c>
      <c r="Q108" s="195"/>
    </row>
    <row r="109" spans="1:17" s="202" customFormat="1" ht="90" x14ac:dyDescent="0.25">
      <c r="A109" s="189" t="s">
        <v>716</v>
      </c>
      <c r="B109" s="200"/>
      <c r="C109" s="196" t="s">
        <v>717</v>
      </c>
      <c r="D109" s="197" t="s">
        <v>718</v>
      </c>
      <c r="E109" s="198">
        <v>131.1</v>
      </c>
      <c r="F109" s="198">
        <v>131.1</v>
      </c>
      <c r="G109" s="198">
        <v>0</v>
      </c>
      <c r="H109" s="198">
        <v>131.1</v>
      </c>
      <c r="I109" s="198">
        <v>131.1</v>
      </c>
      <c r="J109" s="198">
        <v>0</v>
      </c>
      <c r="K109" s="198">
        <v>34.371000000000002</v>
      </c>
      <c r="L109" s="198">
        <v>34.371000000000002</v>
      </c>
      <c r="M109" s="198">
        <v>0</v>
      </c>
      <c r="N109" s="201">
        <v>26.217391304347831</v>
      </c>
      <c r="O109" s="201">
        <v>26.217391304347831</v>
      </c>
      <c r="P109" s="201" t="s">
        <v>466</v>
      </c>
      <c r="Q109" s="195"/>
    </row>
    <row r="110" spans="1:17" s="189" customFormat="1" ht="30" x14ac:dyDescent="0.25">
      <c r="A110" s="189" t="s">
        <v>719</v>
      </c>
      <c r="B110" s="190"/>
      <c r="C110" s="196" t="s">
        <v>720</v>
      </c>
      <c r="D110" s="197" t="s">
        <v>721</v>
      </c>
      <c r="E110" s="198">
        <v>17469.78</v>
      </c>
      <c r="F110" s="198">
        <v>17469.78</v>
      </c>
      <c r="G110" s="198">
        <v>0</v>
      </c>
      <c r="H110" s="198">
        <v>17469.78</v>
      </c>
      <c r="I110" s="198">
        <v>17469.78</v>
      </c>
      <c r="J110" s="198">
        <v>0</v>
      </c>
      <c r="K110" s="198">
        <v>5847.7187699999995</v>
      </c>
      <c r="L110" s="198">
        <v>5847.7187699999995</v>
      </c>
      <c r="M110" s="198">
        <v>0</v>
      </c>
      <c r="N110" s="201">
        <v>33.473339503989173</v>
      </c>
      <c r="O110" s="201">
        <v>33.473339503989173</v>
      </c>
      <c r="P110" s="201" t="s">
        <v>466</v>
      </c>
      <c r="Q110" s="195"/>
    </row>
    <row r="111" spans="1:17" s="189" customFormat="1" ht="45" x14ac:dyDescent="0.25">
      <c r="A111" s="189" t="s">
        <v>722</v>
      </c>
      <c r="B111" s="190"/>
      <c r="C111" s="196" t="s">
        <v>723</v>
      </c>
      <c r="D111" s="197" t="s">
        <v>724</v>
      </c>
      <c r="E111" s="198">
        <v>7610</v>
      </c>
      <c r="F111" s="198">
        <v>7610</v>
      </c>
      <c r="G111" s="198">
        <v>0</v>
      </c>
      <c r="H111" s="198">
        <v>599</v>
      </c>
      <c r="I111" s="198">
        <v>599</v>
      </c>
      <c r="J111" s="198">
        <v>0</v>
      </c>
      <c r="K111" s="198">
        <v>599</v>
      </c>
      <c r="L111" s="198">
        <v>599</v>
      </c>
      <c r="M111" s="198">
        <v>0</v>
      </c>
      <c r="N111" s="201">
        <v>100</v>
      </c>
      <c r="O111" s="201">
        <v>100</v>
      </c>
      <c r="P111" s="201" t="s">
        <v>466</v>
      </c>
      <c r="Q111" s="195"/>
    </row>
    <row r="112" spans="1:17" s="189" customFormat="1" ht="45" x14ac:dyDescent="0.25">
      <c r="A112" s="189" t="s">
        <v>725</v>
      </c>
      <c r="B112" s="190"/>
      <c r="C112" s="196" t="s">
        <v>726</v>
      </c>
      <c r="D112" s="197" t="s">
        <v>727</v>
      </c>
      <c r="E112" s="198">
        <v>40000</v>
      </c>
      <c r="F112" s="198">
        <v>40000</v>
      </c>
      <c r="G112" s="198">
        <v>0</v>
      </c>
      <c r="H112" s="198">
        <v>40000</v>
      </c>
      <c r="I112" s="198">
        <v>40000</v>
      </c>
      <c r="J112" s="198">
        <v>0</v>
      </c>
      <c r="K112" s="198">
        <v>20000</v>
      </c>
      <c r="L112" s="198">
        <v>20000</v>
      </c>
      <c r="M112" s="198">
        <v>0</v>
      </c>
      <c r="N112" s="201">
        <v>50</v>
      </c>
      <c r="O112" s="201">
        <v>50</v>
      </c>
      <c r="P112" s="201" t="s">
        <v>466</v>
      </c>
      <c r="Q112" s="195"/>
    </row>
    <row r="113" spans="1:17" s="189" customFormat="1" ht="45" x14ac:dyDescent="0.25">
      <c r="A113" s="189" t="s">
        <v>728</v>
      </c>
      <c r="B113" s="190"/>
      <c r="C113" s="196" t="s">
        <v>723</v>
      </c>
      <c r="D113" s="197" t="s">
        <v>729</v>
      </c>
      <c r="E113" s="198">
        <v>66181</v>
      </c>
      <c r="F113" s="198">
        <v>7000</v>
      </c>
      <c r="G113" s="198">
        <v>59181</v>
      </c>
      <c r="H113" s="198">
        <v>67081.95</v>
      </c>
      <c r="I113" s="198">
        <v>7900.9499999999971</v>
      </c>
      <c r="J113" s="198">
        <v>59181</v>
      </c>
      <c r="K113" s="198">
        <v>33158.077429999998</v>
      </c>
      <c r="L113" s="198">
        <v>3036.7359999999971</v>
      </c>
      <c r="M113" s="198">
        <v>30121.34143</v>
      </c>
      <c r="N113" s="201">
        <v>49.42920924332104</v>
      </c>
      <c r="O113" s="201">
        <v>38.435074263221495</v>
      </c>
      <c r="P113" s="201">
        <v>50.896979486659568</v>
      </c>
      <c r="Q113" s="195"/>
    </row>
    <row r="114" spans="1:17" s="189" customFormat="1" ht="45" x14ac:dyDescent="0.25">
      <c r="A114" s="189" t="s">
        <v>730</v>
      </c>
      <c r="B114" s="190"/>
      <c r="C114" s="196" t="s">
        <v>731</v>
      </c>
      <c r="D114" s="197" t="s">
        <v>732</v>
      </c>
      <c r="E114" s="198">
        <v>10051.879999999999</v>
      </c>
      <c r="F114" s="198">
        <v>10051.879999999999</v>
      </c>
      <c r="G114" s="198">
        <v>0</v>
      </c>
      <c r="H114" s="198">
        <v>9150.93</v>
      </c>
      <c r="I114" s="198">
        <v>9150.93</v>
      </c>
      <c r="J114" s="198">
        <v>0</v>
      </c>
      <c r="K114" s="198">
        <v>4416.2189600000002</v>
      </c>
      <c r="L114" s="198">
        <v>4416.2189600000002</v>
      </c>
      <c r="M114" s="198">
        <v>0</v>
      </c>
      <c r="N114" s="201">
        <v>48.259782994733868</v>
      </c>
      <c r="O114" s="201">
        <v>48.259782994733868</v>
      </c>
      <c r="P114" s="201" t="s">
        <v>466</v>
      </c>
      <c r="Q114" s="195"/>
    </row>
    <row r="115" spans="1:17" s="195" customFormat="1" ht="57" x14ac:dyDescent="0.25">
      <c r="A115" s="189" t="s">
        <v>733</v>
      </c>
      <c r="B115" s="192">
        <v>11</v>
      </c>
      <c r="C115" s="193" t="s">
        <v>372</v>
      </c>
      <c r="D115" s="192" t="s">
        <v>373</v>
      </c>
      <c r="E115" s="194">
        <v>1077279.69</v>
      </c>
      <c r="F115" s="194">
        <v>791784.28999999992</v>
      </c>
      <c r="G115" s="194">
        <v>285495.40000000002</v>
      </c>
      <c r="H115" s="194">
        <v>1077279.63754</v>
      </c>
      <c r="I115" s="194">
        <v>791784.23754</v>
      </c>
      <c r="J115" s="194">
        <v>285495.40000000008</v>
      </c>
      <c r="K115" s="194">
        <v>530106.89245000004</v>
      </c>
      <c r="L115" s="194">
        <v>362410.89506000001</v>
      </c>
      <c r="M115" s="194">
        <v>167695.99738999997</v>
      </c>
      <c r="N115" s="191">
        <v>49.207919093366961</v>
      </c>
      <c r="O115" s="191">
        <v>45.771420783265015</v>
      </c>
      <c r="P115" s="191">
        <v>58.738598726984712</v>
      </c>
    </row>
    <row r="116" spans="1:17" s="189" customFormat="1" ht="30" x14ac:dyDescent="0.25">
      <c r="A116" s="189" t="s">
        <v>734</v>
      </c>
      <c r="B116" s="190"/>
      <c r="C116" s="196" t="s">
        <v>735</v>
      </c>
      <c r="D116" s="197" t="s">
        <v>736</v>
      </c>
      <c r="E116" s="198">
        <v>25263.200000000001</v>
      </c>
      <c r="F116" s="198">
        <v>1263.2000000000007</v>
      </c>
      <c r="G116" s="198">
        <v>24000</v>
      </c>
      <c r="H116" s="198">
        <v>25263.16</v>
      </c>
      <c r="I116" s="198">
        <v>1263.1599999999999</v>
      </c>
      <c r="J116" s="198">
        <v>24000</v>
      </c>
      <c r="K116" s="198">
        <v>0</v>
      </c>
      <c r="L116" s="198">
        <v>0</v>
      </c>
      <c r="M116" s="198">
        <v>0</v>
      </c>
      <c r="N116" s="201">
        <v>0</v>
      </c>
      <c r="O116" s="201">
        <v>0</v>
      </c>
      <c r="P116" s="201">
        <v>0</v>
      </c>
      <c r="Q116" s="195"/>
    </row>
    <row r="117" spans="1:17" s="189" customFormat="1" x14ac:dyDescent="0.25">
      <c r="A117" s="189" t="s">
        <v>737</v>
      </c>
      <c r="B117" s="190"/>
      <c r="C117" s="196" t="s">
        <v>738</v>
      </c>
      <c r="D117" s="197" t="s">
        <v>739</v>
      </c>
      <c r="E117" s="198">
        <v>264739.7</v>
      </c>
      <c r="F117" s="198">
        <v>3244.3000000000175</v>
      </c>
      <c r="G117" s="198">
        <v>261495.4</v>
      </c>
      <c r="H117" s="198">
        <v>264739.64354000002</v>
      </c>
      <c r="I117" s="198">
        <v>3244.2435399999376</v>
      </c>
      <c r="J117" s="198">
        <v>261495.40000000008</v>
      </c>
      <c r="K117" s="198">
        <v>169992.7561</v>
      </c>
      <c r="L117" s="198">
        <v>2296.7587100000237</v>
      </c>
      <c r="M117" s="198">
        <v>167695.99738999997</v>
      </c>
      <c r="N117" s="201">
        <v>64.211295983827782</v>
      </c>
      <c r="O117" s="201">
        <v>70.79489198890623</v>
      </c>
      <c r="P117" s="201">
        <v>64.129616578341313</v>
      </c>
      <c r="Q117" s="195"/>
    </row>
    <row r="118" spans="1:17" s="189" customFormat="1" ht="30" x14ac:dyDescent="0.25">
      <c r="A118" s="189" t="s">
        <v>740</v>
      </c>
      <c r="B118" s="190"/>
      <c r="C118" s="196" t="s">
        <v>741</v>
      </c>
      <c r="D118" s="197" t="s">
        <v>742</v>
      </c>
      <c r="E118" s="198">
        <v>51700</v>
      </c>
      <c r="F118" s="198">
        <v>51700</v>
      </c>
      <c r="G118" s="198">
        <v>0</v>
      </c>
      <c r="H118" s="198">
        <v>51700</v>
      </c>
      <c r="I118" s="198">
        <v>51700</v>
      </c>
      <c r="J118" s="198">
        <v>0</v>
      </c>
      <c r="K118" s="198">
        <v>25942.29005</v>
      </c>
      <c r="L118" s="198">
        <v>25942.29005</v>
      </c>
      <c r="M118" s="198">
        <v>0</v>
      </c>
      <c r="N118" s="201">
        <v>50.178510735009674</v>
      </c>
      <c r="O118" s="201">
        <v>50.178510735009674</v>
      </c>
      <c r="P118" s="201" t="s">
        <v>466</v>
      </c>
      <c r="Q118" s="195"/>
    </row>
    <row r="119" spans="1:17" s="189" customFormat="1" ht="75" x14ac:dyDescent="0.25">
      <c r="A119" s="189" t="s">
        <v>743</v>
      </c>
      <c r="B119" s="190"/>
      <c r="C119" s="196" t="s">
        <v>744</v>
      </c>
      <c r="D119" s="197" t="s">
        <v>745</v>
      </c>
      <c r="E119" s="198">
        <v>71314.27</v>
      </c>
      <c r="F119" s="198">
        <v>71314.27</v>
      </c>
      <c r="G119" s="198">
        <v>0</v>
      </c>
      <c r="H119" s="198">
        <v>71314.284</v>
      </c>
      <c r="I119" s="198">
        <v>71314.284</v>
      </c>
      <c r="J119" s="198">
        <v>0</v>
      </c>
      <c r="K119" s="198">
        <v>32866.534829999997</v>
      </c>
      <c r="L119" s="198">
        <v>32866.534829999997</v>
      </c>
      <c r="M119" s="198">
        <v>0</v>
      </c>
      <c r="N119" s="201">
        <v>46.086888890309822</v>
      </c>
      <c r="O119" s="201">
        <v>46.086888890309822</v>
      </c>
      <c r="P119" s="201" t="s">
        <v>466</v>
      </c>
      <c r="Q119" s="195"/>
    </row>
    <row r="120" spans="1:17" s="189" customFormat="1" ht="45" x14ac:dyDescent="0.25">
      <c r="A120" s="189" t="s">
        <v>746</v>
      </c>
      <c r="B120" s="190"/>
      <c r="C120" s="196" t="s">
        <v>747</v>
      </c>
      <c r="D120" s="197" t="s">
        <v>748</v>
      </c>
      <c r="E120" s="198">
        <v>664262.5199999999</v>
      </c>
      <c r="F120" s="198">
        <v>664262.5199999999</v>
      </c>
      <c r="G120" s="198">
        <v>0</v>
      </c>
      <c r="H120" s="198">
        <v>664262.55000000005</v>
      </c>
      <c r="I120" s="198">
        <v>664262.55000000005</v>
      </c>
      <c r="J120" s="198">
        <v>0</v>
      </c>
      <c r="K120" s="198">
        <v>301305.31147000002</v>
      </c>
      <c r="L120" s="198">
        <v>301305.31147000002</v>
      </c>
      <c r="M120" s="198">
        <v>0</v>
      </c>
      <c r="N120" s="201">
        <v>45.359370548588053</v>
      </c>
      <c r="O120" s="201">
        <v>45.359370548588053</v>
      </c>
      <c r="P120" s="201" t="s">
        <v>466</v>
      </c>
      <c r="Q120" s="195"/>
    </row>
    <row r="121" spans="1:17" s="195" customFormat="1" ht="42.75" x14ac:dyDescent="0.25">
      <c r="A121" s="189" t="s">
        <v>749</v>
      </c>
      <c r="B121" s="192">
        <v>12</v>
      </c>
      <c r="C121" s="193" t="s">
        <v>374</v>
      </c>
      <c r="D121" s="192" t="s">
        <v>375</v>
      </c>
      <c r="E121" s="194">
        <v>1193414.5900000001</v>
      </c>
      <c r="F121" s="194">
        <v>589738.3899999999</v>
      </c>
      <c r="G121" s="194">
        <v>603676.20000000007</v>
      </c>
      <c r="H121" s="194">
        <v>1202817.1156499998</v>
      </c>
      <c r="I121" s="194">
        <v>599140.91564999975</v>
      </c>
      <c r="J121" s="194">
        <v>603676.20000000007</v>
      </c>
      <c r="K121" s="194">
        <v>710262.98305000004</v>
      </c>
      <c r="L121" s="194">
        <v>287453.95093999995</v>
      </c>
      <c r="M121" s="194">
        <v>422809.03210999997</v>
      </c>
      <c r="N121" s="191">
        <v>59.049956457110717</v>
      </c>
      <c r="O121" s="191">
        <v>47.97768662287821</v>
      </c>
      <c r="P121" s="191">
        <v>70.039042803078857</v>
      </c>
    </row>
    <row r="122" spans="1:17" s="195" customFormat="1" ht="30" x14ac:dyDescent="0.25">
      <c r="A122" s="189" t="s">
        <v>750</v>
      </c>
      <c r="B122" s="192"/>
      <c r="C122" s="196" t="s">
        <v>751</v>
      </c>
      <c r="D122" s="197" t="s">
        <v>752</v>
      </c>
      <c r="E122" s="198">
        <v>30000</v>
      </c>
      <c r="F122" s="198">
        <v>30000</v>
      </c>
      <c r="G122" s="198">
        <v>0</v>
      </c>
      <c r="H122" s="198">
        <v>30000</v>
      </c>
      <c r="I122" s="198">
        <v>30000</v>
      </c>
      <c r="J122" s="198">
        <v>0</v>
      </c>
      <c r="K122" s="198">
        <v>30000</v>
      </c>
      <c r="L122" s="198">
        <v>30000</v>
      </c>
      <c r="M122" s="198">
        <v>0</v>
      </c>
      <c r="N122" s="199">
        <v>100</v>
      </c>
      <c r="O122" s="199">
        <v>100</v>
      </c>
      <c r="P122" s="199" t="s">
        <v>466</v>
      </c>
    </row>
    <row r="123" spans="1:17" s="195" customFormat="1" ht="30" x14ac:dyDescent="0.25">
      <c r="A123" s="189" t="s">
        <v>753</v>
      </c>
      <c r="B123" s="192"/>
      <c r="C123" s="196" t="s">
        <v>754</v>
      </c>
      <c r="D123" s="197" t="s">
        <v>755</v>
      </c>
      <c r="E123" s="198">
        <v>560416.60000000009</v>
      </c>
      <c r="F123" s="198">
        <v>28020.800000000047</v>
      </c>
      <c r="G123" s="198">
        <v>532395.80000000005</v>
      </c>
      <c r="H123" s="198">
        <v>560416.63157999993</v>
      </c>
      <c r="I123" s="198">
        <v>28020.831579999882</v>
      </c>
      <c r="J123" s="198">
        <v>532395.80000000005</v>
      </c>
      <c r="K123" s="198">
        <v>372605.19169999997</v>
      </c>
      <c r="L123" s="198">
        <v>18630.259589999972</v>
      </c>
      <c r="M123" s="198">
        <v>353974.93210999999</v>
      </c>
      <c r="N123" s="199">
        <v>66.487175915800819</v>
      </c>
      <c r="O123" s="199">
        <v>66.487175931272105</v>
      </c>
      <c r="P123" s="199">
        <v>66.487175914986551</v>
      </c>
    </row>
    <row r="124" spans="1:17" s="195" customFormat="1" x14ac:dyDescent="0.25">
      <c r="A124" s="189" t="s">
        <v>756</v>
      </c>
      <c r="B124" s="192"/>
      <c r="C124" s="196" t="s">
        <v>757</v>
      </c>
      <c r="D124" s="197" t="s">
        <v>758</v>
      </c>
      <c r="E124" s="198">
        <v>13603.9</v>
      </c>
      <c r="F124" s="198">
        <v>13603.9</v>
      </c>
      <c r="G124" s="198">
        <v>0</v>
      </c>
      <c r="H124" s="198">
        <v>13603.9</v>
      </c>
      <c r="I124" s="198">
        <v>13603.9</v>
      </c>
      <c r="J124" s="198">
        <v>0</v>
      </c>
      <c r="K124" s="198">
        <v>13603.9</v>
      </c>
      <c r="L124" s="198">
        <v>13603.9</v>
      </c>
      <c r="M124" s="198">
        <v>0</v>
      </c>
      <c r="N124" s="199">
        <v>100</v>
      </c>
      <c r="O124" s="199">
        <v>100</v>
      </c>
      <c r="P124" s="199" t="s">
        <v>466</v>
      </c>
    </row>
    <row r="125" spans="1:17" s="195" customFormat="1" ht="45" x14ac:dyDescent="0.25">
      <c r="A125" s="189" t="s">
        <v>759</v>
      </c>
      <c r="B125" s="192"/>
      <c r="C125" s="196" t="s">
        <v>760</v>
      </c>
      <c r="D125" s="197" t="s">
        <v>761</v>
      </c>
      <c r="E125" s="198">
        <v>22400.3</v>
      </c>
      <c r="F125" s="198">
        <v>224</v>
      </c>
      <c r="G125" s="198">
        <v>22176.3</v>
      </c>
      <c r="H125" s="198">
        <v>22400.303039999999</v>
      </c>
      <c r="I125" s="198">
        <v>224.0030399999996</v>
      </c>
      <c r="J125" s="198">
        <v>22176.3</v>
      </c>
      <c r="K125" s="198">
        <v>22400.303039999999</v>
      </c>
      <c r="L125" s="198">
        <v>224.0030399999996</v>
      </c>
      <c r="M125" s="198">
        <v>22176.3</v>
      </c>
      <c r="N125" s="199">
        <v>100</v>
      </c>
      <c r="O125" s="199">
        <v>100</v>
      </c>
      <c r="P125" s="199">
        <v>100</v>
      </c>
    </row>
    <row r="126" spans="1:17" s="195" customFormat="1" ht="30" x14ac:dyDescent="0.25">
      <c r="A126" s="189" t="s">
        <v>762</v>
      </c>
      <c r="B126" s="192"/>
      <c r="C126" s="196" t="s">
        <v>763</v>
      </c>
      <c r="D126" s="197" t="s">
        <v>764</v>
      </c>
      <c r="E126" s="198">
        <v>23018.6</v>
      </c>
      <c r="F126" s="198">
        <v>230.20000000000073</v>
      </c>
      <c r="G126" s="198">
        <v>22788.399999999998</v>
      </c>
      <c r="H126" s="198">
        <v>23018.585870000003</v>
      </c>
      <c r="I126" s="198">
        <v>230.18587000000116</v>
      </c>
      <c r="J126" s="198">
        <v>22788.400000000001</v>
      </c>
      <c r="K126" s="198">
        <v>20547.575760000003</v>
      </c>
      <c r="L126" s="198">
        <v>205.47576000000481</v>
      </c>
      <c r="M126" s="198">
        <v>20342.099999999999</v>
      </c>
      <c r="N126" s="199">
        <v>89.265152412249378</v>
      </c>
      <c r="O126" s="199">
        <v>89.265149072792255</v>
      </c>
      <c r="P126" s="199">
        <v>89.265152445981272</v>
      </c>
    </row>
    <row r="127" spans="1:17" s="195" customFormat="1" ht="30" x14ac:dyDescent="0.25">
      <c r="A127" s="189" t="s">
        <v>765</v>
      </c>
      <c r="B127" s="192"/>
      <c r="C127" s="196" t="s">
        <v>766</v>
      </c>
      <c r="D127" s="197" t="s">
        <v>767</v>
      </c>
      <c r="E127" s="198">
        <v>35481.5</v>
      </c>
      <c r="F127" s="198">
        <v>9165.7999999999993</v>
      </c>
      <c r="G127" s="198">
        <v>26315.7</v>
      </c>
      <c r="H127" s="198">
        <v>35481.515159999995</v>
      </c>
      <c r="I127" s="198">
        <v>9165.8151599999946</v>
      </c>
      <c r="J127" s="198">
        <v>26315.7</v>
      </c>
      <c r="K127" s="198">
        <v>35481.515159999995</v>
      </c>
      <c r="L127" s="198">
        <v>9165.8151599999946</v>
      </c>
      <c r="M127" s="198">
        <v>26315.7</v>
      </c>
      <c r="N127" s="199">
        <v>100</v>
      </c>
      <c r="O127" s="199">
        <v>100</v>
      </c>
      <c r="P127" s="199">
        <v>100</v>
      </c>
    </row>
    <row r="128" spans="1:17" s="195" customFormat="1" ht="45" x14ac:dyDescent="0.25">
      <c r="A128" s="189" t="s">
        <v>768</v>
      </c>
      <c r="B128" s="192"/>
      <c r="C128" s="196" t="s">
        <v>769</v>
      </c>
      <c r="D128" s="197" t="s">
        <v>770</v>
      </c>
      <c r="E128" s="198">
        <v>2000</v>
      </c>
      <c r="F128" s="198">
        <v>2000</v>
      </c>
      <c r="G128" s="198">
        <v>0</v>
      </c>
      <c r="H128" s="198">
        <v>2000</v>
      </c>
      <c r="I128" s="198">
        <v>2000</v>
      </c>
      <c r="J128" s="198">
        <v>0</v>
      </c>
      <c r="K128" s="198">
        <v>2000</v>
      </c>
      <c r="L128" s="198">
        <v>2000</v>
      </c>
      <c r="M128" s="198">
        <v>0</v>
      </c>
      <c r="N128" s="199">
        <v>100</v>
      </c>
      <c r="O128" s="199">
        <v>100</v>
      </c>
      <c r="P128" s="199" t="s">
        <v>466</v>
      </c>
    </row>
    <row r="129" spans="1:17" s="195" customFormat="1" ht="45" x14ac:dyDescent="0.25">
      <c r="A129" s="232" t="s">
        <v>1011</v>
      </c>
      <c r="B129" s="192"/>
      <c r="C129" s="196" t="s">
        <v>1012</v>
      </c>
      <c r="D129" s="197"/>
      <c r="E129" s="198">
        <v>0</v>
      </c>
      <c r="F129" s="198">
        <v>0</v>
      </c>
      <c r="G129" s="198">
        <v>0</v>
      </c>
      <c r="H129" s="198">
        <v>9402.5</v>
      </c>
      <c r="I129" s="198">
        <v>9402.5</v>
      </c>
      <c r="J129" s="198">
        <v>0</v>
      </c>
      <c r="K129" s="198">
        <v>9402.5</v>
      </c>
      <c r="L129" s="198">
        <v>9402.5</v>
      </c>
      <c r="M129" s="198">
        <v>0</v>
      </c>
      <c r="N129" s="199">
        <v>100</v>
      </c>
      <c r="O129" s="199">
        <v>100</v>
      </c>
      <c r="P129" s="199" t="s">
        <v>466</v>
      </c>
    </row>
    <row r="130" spans="1:17" s="195" customFormat="1" ht="45" x14ac:dyDescent="0.25">
      <c r="A130" s="189" t="s">
        <v>771</v>
      </c>
      <c r="B130" s="192"/>
      <c r="C130" s="196" t="s">
        <v>772</v>
      </c>
      <c r="D130" s="197" t="s">
        <v>773</v>
      </c>
      <c r="E130" s="198">
        <v>83257.320000000007</v>
      </c>
      <c r="F130" s="198">
        <v>83257.320000000007</v>
      </c>
      <c r="G130" s="198">
        <v>0</v>
      </c>
      <c r="H130" s="198">
        <v>83257.308999999994</v>
      </c>
      <c r="I130" s="198">
        <v>83257.308999999994</v>
      </c>
      <c r="J130" s="198">
        <v>0</v>
      </c>
      <c r="K130" s="198">
        <v>37196.71428</v>
      </c>
      <c r="L130" s="198">
        <v>37196.71428</v>
      </c>
      <c r="M130" s="198">
        <v>0</v>
      </c>
      <c r="N130" s="199">
        <v>44.676815437308939</v>
      </c>
      <c r="O130" s="199">
        <v>44.676815437308939</v>
      </c>
      <c r="P130" s="199" t="s">
        <v>466</v>
      </c>
    </row>
    <row r="131" spans="1:17" s="202" customFormat="1" ht="45" x14ac:dyDescent="0.25">
      <c r="A131" s="189" t="s">
        <v>774</v>
      </c>
      <c r="B131" s="200"/>
      <c r="C131" s="196" t="s">
        <v>775</v>
      </c>
      <c r="D131" s="197" t="s">
        <v>776</v>
      </c>
      <c r="E131" s="198">
        <v>381790.98</v>
      </c>
      <c r="F131" s="198">
        <v>381790.98</v>
      </c>
      <c r="G131" s="198">
        <v>0</v>
      </c>
      <c r="H131" s="198">
        <v>381791</v>
      </c>
      <c r="I131" s="198">
        <v>381791</v>
      </c>
      <c r="J131" s="198">
        <v>0</v>
      </c>
      <c r="K131" s="198">
        <v>149527.14155999999</v>
      </c>
      <c r="L131" s="198">
        <v>149527.14155999999</v>
      </c>
      <c r="M131" s="198">
        <v>0</v>
      </c>
      <c r="N131" s="199">
        <v>39.164658559264097</v>
      </c>
      <c r="O131" s="199">
        <v>39.164658559264097</v>
      </c>
      <c r="P131" s="199" t="s">
        <v>466</v>
      </c>
      <c r="Q131" s="195"/>
    </row>
    <row r="132" spans="1:17" s="189" customFormat="1" ht="45" x14ac:dyDescent="0.25">
      <c r="A132" s="189" t="s">
        <v>777</v>
      </c>
      <c r="B132" s="190"/>
      <c r="C132" s="196" t="s">
        <v>778</v>
      </c>
      <c r="D132" s="197" t="s">
        <v>779</v>
      </c>
      <c r="E132" s="198">
        <v>18751.7</v>
      </c>
      <c r="F132" s="198">
        <v>18751.7</v>
      </c>
      <c r="G132" s="198">
        <v>0</v>
      </c>
      <c r="H132" s="198">
        <v>18751.7</v>
      </c>
      <c r="I132" s="198">
        <v>18751.7</v>
      </c>
      <c r="J132" s="198">
        <v>0</v>
      </c>
      <c r="K132" s="198">
        <v>8878.3721300000016</v>
      </c>
      <c r="L132" s="198">
        <v>8878.3721300000016</v>
      </c>
      <c r="M132" s="198">
        <v>0</v>
      </c>
      <c r="N132" s="201">
        <v>47.347025229712514</v>
      </c>
      <c r="O132" s="201">
        <v>47.347025229712514</v>
      </c>
      <c r="P132" s="201" t="s">
        <v>466</v>
      </c>
      <c r="Q132" s="195"/>
    </row>
    <row r="133" spans="1:17" s="189" customFormat="1" ht="30" x14ac:dyDescent="0.25">
      <c r="A133" s="189" t="s">
        <v>780</v>
      </c>
      <c r="B133" s="190"/>
      <c r="C133" s="196" t="s">
        <v>781</v>
      </c>
      <c r="D133" s="197" t="s">
        <v>782</v>
      </c>
      <c r="E133" s="198">
        <v>22693.69</v>
      </c>
      <c r="F133" s="198">
        <v>22693.69</v>
      </c>
      <c r="G133" s="198">
        <v>0</v>
      </c>
      <c r="H133" s="198">
        <v>22693.670999999998</v>
      </c>
      <c r="I133" s="198">
        <v>22693.670999999998</v>
      </c>
      <c r="J133" s="198">
        <v>0</v>
      </c>
      <c r="K133" s="198">
        <v>8619.7694200000005</v>
      </c>
      <c r="L133" s="198">
        <v>8619.7694200000005</v>
      </c>
      <c r="M133" s="198">
        <v>0</v>
      </c>
      <c r="N133" s="201">
        <v>37.98314261275754</v>
      </c>
      <c r="O133" s="201">
        <v>37.98314261275754</v>
      </c>
      <c r="P133" s="201" t="s">
        <v>466</v>
      </c>
      <c r="Q133" s="195"/>
    </row>
    <row r="134" spans="1:17" s="195" customFormat="1" ht="57" x14ac:dyDescent="0.25">
      <c r="A134" s="189" t="s">
        <v>783</v>
      </c>
      <c r="B134" s="192">
        <v>13</v>
      </c>
      <c r="C134" s="193" t="s">
        <v>376</v>
      </c>
      <c r="D134" s="192" t="s">
        <v>377</v>
      </c>
      <c r="E134" s="194">
        <v>129912.25</v>
      </c>
      <c r="F134" s="194">
        <v>51817.75</v>
      </c>
      <c r="G134" s="194">
        <v>78094.5</v>
      </c>
      <c r="H134" s="194">
        <v>129912.3</v>
      </c>
      <c r="I134" s="194">
        <v>51817.8</v>
      </c>
      <c r="J134" s="194">
        <v>78094.5</v>
      </c>
      <c r="K134" s="194">
        <v>15211.60694</v>
      </c>
      <c r="L134" s="194">
        <v>15211.60694</v>
      </c>
      <c r="M134" s="194">
        <v>0</v>
      </c>
      <c r="N134" s="191">
        <v>11.709135270486321</v>
      </c>
      <c r="O134" s="191">
        <v>29.355948998220686</v>
      </c>
      <c r="P134" s="191">
        <v>0</v>
      </c>
    </row>
    <row r="135" spans="1:17" s="189" customFormat="1" ht="30" x14ac:dyDescent="0.25">
      <c r="A135" s="189" t="s">
        <v>784</v>
      </c>
      <c r="B135" s="190"/>
      <c r="C135" s="196" t="s">
        <v>785</v>
      </c>
      <c r="D135" s="197" t="s">
        <v>786</v>
      </c>
      <c r="E135" s="198">
        <v>93094.5</v>
      </c>
      <c r="F135" s="198">
        <v>15000</v>
      </c>
      <c r="G135" s="198">
        <v>78094.5</v>
      </c>
      <c r="H135" s="198">
        <v>93094.5</v>
      </c>
      <c r="I135" s="198">
        <v>15000</v>
      </c>
      <c r="J135" s="198">
        <v>78094.5</v>
      </c>
      <c r="K135" s="198">
        <v>0</v>
      </c>
      <c r="L135" s="198">
        <v>0</v>
      </c>
      <c r="M135" s="198">
        <v>0</v>
      </c>
      <c r="N135" s="201">
        <v>0</v>
      </c>
      <c r="O135" s="201">
        <v>0</v>
      </c>
      <c r="P135" s="201">
        <v>0</v>
      </c>
      <c r="Q135" s="195"/>
    </row>
    <row r="136" spans="1:17" s="189" customFormat="1" ht="60" x14ac:dyDescent="0.25">
      <c r="A136" s="189" t="s">
        <v>787</v>
      </c>
      <c r="B136" s="190"/>
      <c r="C136" s="196" t="s">
        <v>788</v>
      </c>
      <c r="D136" s="197" t="s">
        <v>789</v>
      </c>
      <c r="E136" s="198">
        <v>36817.75</v>
      </c>
      <c r="F136" s="198">
        <v>36817.75</v>
      </c>
      <c r="G136" s="198">
        <v>0</v>
      </c>
      <c r="H136" s="198">
        <v>36817.800000000003</v>
      </c>
      <c r="I136" s="198">
        <v>36817.800000000003</v>
      </c>
      <c r="J136" s="198">
        <v>0</v>
      </c>
      <c r="K136" s="198">
        <v>15211.60694</v>
      </c>
      <c r="L136" s="198">
        <v>15211.60694</v>
      </c>
      <c r="M136" s="198">
        <v>0</v>
      </c>
      <c r="N136" s="201">
        <v>41.315904100733881</v>
      </c>
      <c r="O136" s="201">
        <v>41.315904100733881</v>
      </c>
      <c r="P136" s="201" t="s">
        <v>466</v>
      </c>
      <c r="Q136" s="195"/>
    </row>
    <row r="137" spans="1:17" s="195" customFormat="1" ht="42.75" x14ac:dyDescent="0.25">
      <c r="A137" s="189" t="s">
        <v>790</v>
      </c>
      <c r="B137" s="192">
        <v>14</v>
      </c>
      <c r="C137" s="193" t="s">
        <v>378</v>
      </c>
      <c r="D137" s="192" t="s">
        <v>379</v>
      </c>
      <c r="E137" s="194">
        <v>499224.45999999996</v>
      </c>
      <c r="F137" s="194">
        <v>499224.45999999996</v>
      </c>
      <c r="G137" s="194">
        <v>0</v>
      </c>
      <c r="H137" s="194">
        <v>498728.29000000004</v>
      </c>
      <c r="I137" s="194">
        <v>498728.29000000004</v>
      </c>
      <c r="J137" s="194">
        <v>0</v>
      </c>
      <c r="K137" s="194">
        <v>166821.98462</v>
      </c>
      <c r="L137" s="194">
        <v>166821.98462</v>
      </c>
      <c r="M137" s="194">
        <v>0</v>
      </c>
      <c r="N137" s="191">
        <v>33.449472982573333</v>
      </c>
      <c r="O137" s="191">
        <v>33.449472982573333</v>
      </c>
      <c r="P137" s="191" t="s">
        <v>466</v>
      </c>
    </row>
    <row r="138" spans="1:17" s="195" customFormat="1" x14ac:dyDescent="0.25">
      <c r="A138" s="189" t="s">
        <v>791</v>
      </c>
      <c r="B138" s="192"/>
      <c r="C138" s="196" t="s">
        <v>792</v>
      </c>
      <c r="D138" s="197" t="s">
        <v>793</v>
      </c>
      <c r="E138" s="198">
        <v>1500</v>
      </c>
      <c r="F138" s="198">
        <v>1500</v>
      </c>
      <c r="G138" s="198">
        <v>0</v>
      </c>
      <c r="H138" s="198">
        <v>0</v>
      </c>
      <c r="I138" s="198">
        <v>0</v>
      </c>
      <c r="J138" s="198">
        <v>0</v>
      </c>
      <c r="K138" s="198">
        <v>0</v>
      </c>
      <c r="L138" s="198">
        <v>0</v>
      </c>
      <c r="M138" s="198">
        <v>0</v>
      </c>
      <c r="N138" s="199" t="s">
        <v>466</v>
      </c>
      <c r="O138" s="199" t="s">
        <v>466</v>
      </c>
      <c r="P138" s="199" t="s">
        <v>466</v>
      </c>
    </row>
    <row r="139" spans="1:17" s="195" customFormat="1" ht="30" x14ac:dyDescent="0.25">
      <c r="A139" s="189" t="s">
        <v>794</v>
      </c>
      <c r="B139" s="192"/>
      <c r="C139" s="196" t="s">
        <v>795</v>
      </c>
      <c r="D139" s="197" t="s">
        <v>796</v>
      </c>
      <c r="E139" s="198">
        <v>45181.8</v>
      </c>
      <c r="F139" s="198">
        <v>45181.8</v>
      </c>
      <c r="G139" s="198">
        <v>0</v>
      </c>
      <c r="H139" s="198">
        <v>46681.8</v>
      </c>
      <c r="I139" s="198">
        <v>46681.8</v>
      </c>
      <c r="J139" s="198">
        <v>0</v>
      </c>
      <c r="K139" s="198">
        <v>2885.48</v>
      </c>
      <c r="L139" s="198">
        <v>2885.48</v>
      </c>
      <c r="M139" s="198">
        <v>0</v>
      </c>
      <c r="N139" s="199">
        <v>6.1811669644272493</v>
      </c>
      <c r="O139" s="199">
        <v>6.1811669644272493</v>
      </c>
      <c r="P139" s="199" t="s">
        <v>466</v>
      </c>
    </row>
    <row r="140" spans="1:17" s="195" customFormat="1" ht="60" x14ac:dyDescent="0.25">
      <c r="A140" s="189" t="s">
        <v>797</v>
      </c>
      <c r="B140" s="192"/>
      <c r="C140" s="196" t="s">
        <v>798</v>
      </c>
      <c r="D140" s="197" t="s">
        <v>799</v>
      </c>
      <c r="E140" s="198">
        <v>32483</v>
      </c>
      <c r="F140" s="198">
        <v>32483</v>
      </c>
      <c r="G140" s="198">
        <v>0</v>
      </c>
      <c r="H140" s="198">
        <v>32483</v>
      </c>
      <c r="I140" s="198">
        <v>32483</v>
      </c>
      <c r="J140" s="198">
        <v>0</v>
      </c>
      <c r="K140" s="198">
        <v>1876.02187</v>
      </c>
      <c r="L140" s="198">
        <v>1876.02187</v>
      </c>
      <c r="M140" s="198">
        <v>0</v>
      </c>
      <c r="N140" s="199">
        <v>5.7753959609641967</v>
      </c>
      <c r="O140" s="199">
        <v>5.7753959609641967</v>
      </c>
      <c r="P140" s="199" t="s">
        <v>466</v>
      </c>
    </row>
    <row r="141" spans="1:17" s="195" customFormat="1" ht="45" x14ac:dyDescent="0.25">
      <c r="A141" s="189" t="s">
        <v>800</v>
      </c>
      <c r="B141" s="192"/>
      <c r="C141" s="196" t="s">
        <v>801</v>
      </c>
      <c r="D141" s="197" t="s">
        <v>802</v>
      </c>
      <c r="E141" s="198">
        <v>23894.489999999998</v>
      </c>
      <c r="F141" s="198">
        <v>23894.489999999998</v>
      </c>
      <c r="G141" s="198">
        <v>0</v>
      </c>
      <c r="H141" s="198">
        <v>23894.496999999999</v>
      </c>
      <c r="I141" s="198">
        <v>23894.496999999999</v>
      </c>
      <c r="J141" s="198">
        <v>0</v>
      </c>
      <c r="K141" s="198">
        <v>9371.0659700000015</v>
      </c>
      <c r="L141" s="198">
        <v>9371.0659700000015</v>
      </c>
      <c r="M141" s="198">
        <v>0</v>
      </c>
      <c r="N141" s="199">
        <v>39.218511149240769</v>
      </c>
      <c r="O141" s="199">
        <v>39.218511149240769</v>
      </c>
      <c r="P141" s="199" t="s">
        <v>466</v>
      </c>
    </row>
    <row r="142" spans="1:17" s="195" customFormat="1" ht="30" x14ac:dyDescent="0.25">
      <c r="A142" s="189" t="s">
        <v>803</v>
      </c>
      <c r="B142" s="192"/>
      <c r="C142" s="196" t="s">
        <v>804</v>
      </c>
      <c r="D142" s="197" t="s">
        <v>805</v>
      </c>
      <c r="E142" s="198">
        <v>370494.99999999994</v>
      </c>
      <c r="F142" s="198">
        <v>370494.99999999994</v>
      </c>
      <c r="G142" s="198">
        <v>0</v>
      </c>
      <c r="H142" s="198">
        <v>370238.826</v>
      </c>
      <c r="I142" s="198">
        <v>370238.826</v>
      </c>
      <c r="J142" s="198">
        <v>0</v>
      </c>
      <c r="K142" s="198">
        <v>143550.63180999999</v>
      </c>
      <c r="L142" s="198">
        <v>143550.63180999999</v>
      </c>
      <c r="M142" s="198">
        <v>0</v>
      </c>
      <c r="N142" s="199">
        <v>38.772441388953624</v>
      </c>
      <c r="O142" s="199">
        <v>38.772441388953624</v>
      </c>
      <c r="P142" s="199" t="s">
        <v>466</v>
      </c>
    </row>
    <row r="143" spans="1:17" s="195" customFormat="1" ht="45" x14ac:dyDescent="0.25">
      <c r="A143" s="189" t="s">
        <v>806</v>
      </c>
      <c r="B143" s="192"/>
      <c r="C143" s="196" t="s">
        <v>807</v>
      </c>
      <c r="D143" s="197" t="s">
        <v>808</v>
      </c>
      <c r="E143" s="198">
        <v>2507</v>
      </c>
      <c r="F143" s="198">
        <v>2507</v>
      </c>
      <c r="G143" s="198">
        <v>0</v>
      </c>
      <c r="H143" s="198">
        <v>2507</v>
      </c>
      <c r="I143" s="198">
        <v>2507</v>
      </c>
      <c r="J143" s="198">
        <v>0</v>
      </c>
      <c r="K143" s="198">
        <v>751.98749999999995</v>
      </c>
      <c r="L143" s="198">
        <v>751.98749999999995</v>
      </c>
      <c r="M143" s="198">
        <v>0</v>
      </c>
      <c r="N143" s="199">
        <v>29.995512564818505</v>
      </c>
      <c r="O143" s="199">
        <v>29.995512564818505</v>
      </c>
      <c r="P143" s="199" t="s">
        <v>466</v>
      </c>
    </row>
    <row r="144" spans="1:17" s="189" customFormat="1" ht="30" x14ac:dyDescent="0.25">
      <c r="A144" s="189" t="s">
        <v>809</v>
      </c>
      <c r="B144" s="190"/>
      <c r="C144" s="196" t="s">
        <v>810</v>
      </c>
      <c r="D144" s="197" t="s">
        <v>811</v>
      </c>
      <c r="E144" s="198">
        <v>6822.84</v>
      </c>
      <c r="F144" s="198">
        <v>6822.84</v>
      </c>
      <c r="G144" s="198">
        <v>0</v>
      </c>
      <c r="H144" s="198">
        <v>6582.8580000000002</v>
      </c>
      <c r="I144" s="198">
        <v>6582.8580000000002</v>
      </c>
      <c r="J144" s="198">
        <v>0</v>
      </c>
      <c r="K144" s="198">
        <v>2748.3298999999997</v>
      </c>
      <c r="L144" s="198">
        <v>2748.3298999999997</v>
      </c>
      <c r="M144" s="198">
        <v>0</v>
      </c>
      <c r="N144" s="201">
        <v>41.749797732231194</v>
      </c>
      <c r="O144" s="201">
        <v>41.749797732231194</v>
      </c>
      <c r="P144" s="201" t="s">
        <v>466</v>
      </c>
      <c r="Q144" s="195"/>
    </row>
    <row r="145" spans="1:17" s="189" customFormat="1" ht="30" x14ac:dyDescent="0.25">
      <c r="A145" s="189" t="s">
        <v>812</v>
      </c>
      <c r="B145" s="190"/>
      <c r="C145" s="196" t="s">
        <v>648</v>
      </c>
      <c r="D145" s="197" t="s">
        <v>813</v>
      </c>
      <c r="E145" s="198">
        <v>16340.33</v>
      </c>
      <c r="F145" s="198">
        <v>16340.33</v>
      </c>
      <c r="G145" s="198">
        <v>0</v>
      </c>
      <c r="H145" s="198">
        <v>16340.308999999999</v>
      </c>
      <c r="I145" s="198">
        <v>16340.308999999999</v>
      </c>
      <c r="J145" s="198">
        <v>0</v>
      </c>
      <c r="K145" s="198">
        <v>5638.4675700000007</v>
      </c>
      <c r="L145" s="198">
        <v>5638.4675700000007</v>
      </c>
      <c r="M145" s="198">
        <v>0</v>
      </c>
      <c r="N145" s="201">
        <v>34.506492931070035</v>
      </c>
      <c r="O145" s="201">
        <v>34.506492931070035</v>
      </c>
      <c r="P145" s="201" t="s">
        <v>466</v>
      </c>
      <c r="Q145" s="195"/>
    </row>
    <row r="146" spans="1:17" s="195" customFormat="1" ht="57" x14ac:dyDescent="0.25">
      <c r="A146" s="189" t="s">
        <v>814</v>
      </c>
      <c r="B146" s="192">
        <v>15</v>
      </c>
      <c r="C146" s="193" t="s">
        <v>380</v>
      </c>
      <c r="D146" s="192" t="s">
        <v>381</v>
      </c>
      <c r="E146" s="194">
        <v>4985930.96</v>
      </c>
      <c r="F146" s="194">
        <v>4269153.76</v>
      </c>
      <c r="G146" s="194">
        <v>716777.2</v>
      </c>
      <c r="H146" s="194">
        <v>6179643.7653700002</v>
      </c>
      <c r="I146" s="194">
        <v>5462866.56537</v>
      </c>
      <c r="J146" s="194">
        <v>716777.2</v>
      </c>
      <c r="K146" s="194">
        <v>2473905.1800600002</v>
      </c>
      <c r="L146" s="194">
        <v>1992034.4803800001</v>
      </c>
      <c r="M146" s="194">
        <v>481870.69968000002</v>
      </c>
      <c r="N146" s="191">
        <v>40.033135792122437</v>
      </c>
      <c r="O146" s="191">
        <v>36.465003428929251</v>
      </c>
      <c r="P146" s="191">
        <v>67.227403393969567</v>
      </c>
    </row>
    <row r="147" spans="1:17" s="195" customFormat="1" ht="30" x14ac:dyDescent="0.25">
      <c r="A147" s="189" t="s">
        <v>815</v>
      </c>
      <c r="B147" s="192"/>
      <c r="C147" s="196" t="s">
        <v>816</v>
      </c>
      <c r="D147" s="197" t="s">
        <v>817</v>
      </c>
      <c r="E147" s="198">
        <v>2141.6799999999998</v>
      </c>
      <c r="F147" s="198">
        <v>2141.6799999999998</v>
      </c>
      <c r="G147" s="198">
        <v>0</v>
      </c>
      <c r="H147" s="198">
        <v>2141.6999999999998</v>
      </c>
      <c r="I147" s="198">
        <v>2141.6999999999998</v>
      </c>
      <c r="J147" s="198">
        <v>0</v>
      </c>
      <c r="K147" s="198">
        <v>396.19</v>
      </c>
      <c r="L147" s="198">
        <v>396.19</v>
      </c>
      <c r="M147" s="198">
        <v>0</v>
      </c>
      <c r="N147" s="199">
        <v>18.498856048933092</v>
      </c>
      <c r="O147" s="199">
        <v>18.498856048933092</v>
      </c>
      <c r="P147" s="199" t="s">
        <v>466</v>
      </c>
    </row>
    <row r="148" spans="1:17" s="195" customFormat="1" ht="30" x14ac:dyDescent="0.25">
      <c r="A148" s="189" t="s">
        <v>818</v>
      </c>
      <c r="B148" s="192"/>
      <c r="C148" s="196" t="s">
        <v>819</v>
      </c>
      <c r="D148" s="197" t="s">
        <v>820</v>
      </c>
      <c r="E148" s="198">
        <v>15825.5</v>
      </c>
      <c r="F148" s="198">
        <v>15825.5</v>
      </c>
      <c r="G148" s="198">
        <v>0</v>
      </c>
      <c r="H148" s="198">
        <v>15825.5</v>
      </c>
      <c r="I148" s="198">
        <v>15825.5</v>
      </c>
      <c r="J148" s="198">
        <v>0</v>
      </c>
      <c r="K148" s="198">
        <v>0</v>
      </c>
      <c r="L148" s="198">
        <v>0</v>
      </c>
      <c r="M148" s="198">
        <v>0</v>
      </c>
      <c r="N148" s="199">
        <v>0</v>
      </c>
      <c r="O148" s="199">
        <v>0</v>
      </c>
      <c r="P148" s="199" t="s">
        <v>466</v>
      </c>
    </row>
    <row r="149" spans="1:17" s="195" customFormat="1" ht="45" x14ac:dyDescent="0.25">
      <c r="A149" s="189" t="s">
        <v>821</v>
      </c>
      <c r="B149" s="192"/>
      <c r="C149" s="196" t="s">
        <v>822</v>
      </c>
      <c r="D149" s="197" t="s">
        <v>823</v>
      </c>
      <c r="E149" s="198">
        <v>1055814.98</v>
      </c>
      <c r="F149" s="198">
        <v>1055814.98</v>
      </c>
      <c r="G149" s="198">
        <v>0</v>
      </c>
      <c r="H149" s="198">
        <v>1372725.89448</v>
      </c>
      <c r="I149" s="198">
        <v>1372725.89448</v>
      </c>
      <c r="J149" s="198">
        <v>0</v>
      </c>
      <c r="K149" s="198">
        <v>447400.23611</v>
      </c>
      <c r="L149" s="198">
        <v>447400.23611</v>
      </c>
      <c r="M149" s="198">
        <v>0</v>
      </c>
      <c r="N149" s="199">
        <v>32.592102903360683</v>
      </c>
      <c r="O149" s="199">
        <v>32.592102903360683</v>
      </c>
      <c r="P149" s="199" t="s">
        <v>466</v>
      </c>
    </row>
    <row r="150" spans="1:17" s="195" customFormat="1" ht="30" x14ac:dyDescent="0.25">
      <c r="A150" s="189" t="s">
        <v>824</v>
      </c>
      <c r="B150" s="192"/>
      <c r="C150" s="196" t="s">
        <v>825</v>
      </c>
      <c r="D150" s="197" t="s">
        <v>826</v>
      </c>
      <c r="E150" s="198">
        <v>8700</v>
      </c>
      <c r="F150" s="198">
        <v>8700</v>
      </c>
      <c r="G150" s="198">
        <v>0</v>
      </c>
      <c r="H150" s="198">
        <v>8700</v>
      </c>
      <c r="I150" s="198">
        <v>8700</v>
      </c>
      <c r="J150" s="198">
        <v>0</v>
      </c>
      <c r="K150" s="198">
        <v>2053.4837900000002</v>
      </c>
      <c r="L150" s="198">
        <v>2053.4837900000002</v>
      </c>
      <c r="M150" s="198">
        <v>0</v>
      </c>
      <c r="N150" s="199">
        <v>23.60326195402299</v>
      </c>
      <c r="O150" s="199">
        <v>23.60326195402299</v>
      </c>
      <c r="P150" s="199" t="s">
        <v>466</v>
      </c>
    </row>
    <row r="151" spans="1:17" s="195" customFormat="1" ht="30" x14ac:dyDescent="0.25">
      <c r="A151" s="189" t="s">
        <v>827</v>
      </c>
      <c r="B151" s="192"/>
      <c r="C151" s="196" t="s">
        <v>828</v>
      </c>
      <c r="D151" s="197" t="s">
        <v>829</v>
      </c>
      <c r="E151" s="198">
        <v>2033708.92</v>
      </c>
      <c r="F151" s="198">
        <v>1316931.72</v>
      </c>
      <c r="G151" s="198">
        <v>716777.2</v>
      </c>
      <c r="H151" s="198">
        <v>2164386.7797699999</v>
      </c>
      <c r="I151" s="198">
        <v>1447609.57977</v>
      </c>
      <c r="J151" s="198">
        <v>716777.2</v>
      </c>
      <c r="K151" s="198">
        <v>989239.27983000001</v>
      </c>
      <c r="L151" s="198">
        <v>507368.58014999999</v>
      </c>
      <c r="M151" s="198">
        <v>481870.69968000002</v>
      </c>
      <c r="N151" s="199">
        <v>45.705291174210657</v>
      </c>
      <c r="O151" s="199">
        <v>35.048716673359678</v>
      </c>
      <c r="P151" s="199">
        <v>67.227403393969567</v>
      </c>
    </row>
    <row r="152" spans="1:17" s="195" customFormat="1" ht="30" x14ac:dyDescent="0.25">
      <c r="A152" s="189" t="s">
        <v>830</v>
      </c>
      <c r="B152" s="192"/>
      <c r="C152" s="196" t="s">
        <v>831</v>
      </c>
      <c r="D152" s="197" t="s">
        <v>832</v>
      </c>
      <c r="E152" s="198">
        <v>0</v>
      </c>
      <c r="F152" s="198">
        <v>0</v>
      </c>
      <c r="G152" s="198">
        <v>0</v>
      </c>
      <c r="H152" s="198">
        <v>70000</v>
      </c>
      <c r="I152" s="198">
        <v>70000</v>
      </c>
      <c r="J152" s="198">
        <v>0</v>
      </c>
      <c r="K152" s="198">
        <v>0</v>
      </c>
      <c r="L152" s="198">
        <v>0</v>
      </c>
      <c r="M152" s="198">
        <v>0</v>
      </c>
      <c r="N152" s="199">
        <v>0</v>
      </c>
      <c r="O152" s="199">
        <v>0</v>
      </c>
      <c r="P152" s="199" t="s">
        <v>466</v>
      </c>
    </row>
    <row r="153" spans="1:17" s="195" customFormat="1" ht="30" x14ac:dyDescent="0.25">
      <c r="A153" s="189" t="s">
        <v>833</v>
      </c>
      <c r="B153" s="192"/>
      <c r="C153" s="196" t="s">
        <v>534</v>
      </c>
      <c r="D153" s="197" t="s">
        <v>834</v>
      </c>
      <c r="E153" s="198">
        <v>0</v>
      </c>
      <c r="F153" s="198">
        <v>0</v>
      </c>
      <c r="G153" s="198">
        <v>0</v>
      </c>
      <c r="H153" s="198">
        <v>26825.67556</v>
      </c>
      <c r="I153" s="198">
        <v>26825.67556</v>
      </c>
      <c r="J153" s="198">
        <v>0</v>
      </c>
      <c r="K153" s="198">
        <v>14805.87556</v>
      </c>
      <c r="L153" s="198">
        <v>14805.87556</v>
      </c>
      <c r="M153" s="198">
        <v>0</v>
      </c>
      <c r="N153" s="199">
        <v>55.192927115234227</v>
      </c>
      <c r="O153" s="199">
        <v>55.192927115234227</v>
      </c>
      <c r="P153" s="199" t="s">
        <v>466</v>
      </c>
    </row>
    <row r="154" spans="1:17" s="195" customFormat="1" ht="30" x14ac:dyDescent="0.25">
      <c r="A154" s="189" t="s">
        <v>835</v>
      </c>
      <c r="B154" s="192"/>
      <c r="C154" s="196" t="s">
        <v>836</v>
      </c>
      <c r="D154" s="197" t="s">
        <v>837</v>
      </c>
      <c r="E154" s="198">
        <v>0</v>
      </c>
      <c r="F154" s="198">
        <v>0</v>
      </c>
      <c r="G154" s="198">
        <v>0</v>
      </c>
      <c r="H154" s="198">
        <v>398562.8</v>
      </c>
      <c r="I154" s="198">
        <v>398562.8</v>
      </c>
      <c r="J154" s="198">
        <v>0</v>
      </c>
      <c r="K154" s="198">
        <v>398562.8</v>
      </c>
      <c r="L154" s="198">
        <v>398562.8</v>
      </c>
      <c r="M154" s="198">
        <v>0</v>
      </c>
      <c r="N154" s="199">
        <v>100</v>
      </c>
      <c r="O154" s="199">
        <v>100</v>
      </c>
      <c r="P154" s="199" t="s">
        <v>466</v>
      </c>
    </row>
    <row r="155" spans="1:17" s="195" customFormat="1" ht="45" x14ac:dyDescent="0.25">
      <c r="A155" s="189" t="s">
        <v>838</v>
      </c>
      <c r="B155" s="192"/>
      <c r="C155" s="196" t="s">
        <v>839</v>
      </c>
      <c r="D155" s="197" t="s">
        <v>840</v>
      </c>
      <c r="E155" s="198">
        <v>38799.380000000005</v>
      </c>
      <c r="F155" s="198">
        <v>38799.380000000005</v>
      </c>
      <c r="G155" s="198">
        <v>0</v>
      </c>
      <c r="H155" s="198">
        <v>38799.35</v>
      </c>
      <c r="I155" s="198">
        <v>38799.35</v>
      </c>
      <c r="J155" s="198">
        <v>0</v>
      </c>
      <c r="K155" s="198">
        <v>19879.903920000001</v>
      </c>
      <c r="L155" s="198">
        <v>19879.903920000001</v>
      </c>
      <c r="M155" s="198">
        <v>0</v>
      </c>
      <c r="N155" s="199">
        <v>51.237724137131167</v>
      </c>
      <c r="O155" s="199">
        <v>51.237724137131167</v>
      </c>
      <c r="P155" s="199" t="s">
        <v>466</v>
      </c>
    </row>
    <row r="156" spans="1:17" s="195" customFormat="1" ht="45" x14ac:dyDescent="0.25">
      <c r="A156" s="189" t="s">
        <v>841</v>
      </c>
      <c r="B156" s="192"/>
      <c r="C156" s="196" t="s">
        <v>842</v>
      </c>
      <c r="D156" s="197" t="s">
        <v>843</v>
      </c>
      <c r="E156" s="198">
        <v>28049.64</v>
      </c>
      <c r="F156" s="198">
        <v>28049.64</v>
      </c>
      <c r="G156" s="198">
        <v>0</v>
      </c>
      <c r="H156" s="198">
        <v>37500</v>
      </c>
      <c r="I156" s="198">
        <v>37500</v>
      </c>
      <c r="J156" s="198">
        <v>0</v>
      </c>
      <c r="K156" s="198">
        <v>20222.397579999997</v>
      </c>
      <c r="L156" s="198">
        <v>20222.397579999997</v>
      </c>
      <c r="M156" s="198">
        <v>0</v>
      </c>
      <c r="N156" s="199">
        <v>53.92639354666666</v>
      </c>
      <c r="O156" s="199">
        <v>53.92639354666666</v>
      </c>
      <c r="P156" s="199" t="s">
        <v>466</v>
      </c>
    </row>
    <row r="157" spans="1:17" s="195" customFormat="1" ht="45" x14ac:dyDescent="0.25">
      <c r="A157" s="189" t="s">
        <v>844</v>
      </c>
      <c r="B157" s="192"/>
      <c r="C157" s="196" t="s">
        <v>845</v>
      </c>
      <c r="D157" s="197" t="s">
        <v>846</v>
      </c>
      <c r="E157" s="198">
        <v>1655141.42</v>
      </c>
      <c r="F157" s="198">
        <v>1655141.42</v>
      </c>
      <c r="G157" s="198">
        <v>0</v>
      </c>
      <c r="H157" s="198">
        <v>1906951.1954400002</v>
      </c>
      <c r="I157" s="198">
        <v>1906951.1954400002</v>
      </c>
      <c r="J157" s="198">
        <v>0</v>
      </c>
      <c r="K157" s="198">
        <v>543899.13435000007</v>
      </c>
      <c r="L157" s="198">
        <v>543899.13435000007</v>
      </c>
      <c r="M157" s="198">
        <v>0</v>
      </c>
      <c r="N157" s="199">
        <v>28.521922094839113</v>
      </c>
      <c r="O157" s="199">
        <v>28.521922094839113</v>
      </c>
      <c r="P157" s="199" t="s">
        <v>466</v>
      </c>
    </row>
    <row r="158" spans="1:17" s="195" customFormat="1" ht="45" x14ac:dyDescent="0.25">
      <c r="A158" s="189" t="s">
        <v>847</v>
      </c>
      <c r="B158" s="192"/>
      <c r="C158" s="196" t="s">
        <v>848</v>
      </c>
      <c r="D158" s="197" t="s">
        <v>849</v>
      </c>
      <c r="E158" s="198">
        <v>19060.7</v>
      </c>
      <c r="F158" s="198">
        <v>19060.7</v>
      </c>
      <c r="G158" s="198">
        <v>0</v>
      </c>
      <c r="H158" s="198">
        <v>19060.7</v>
      </c>
      <c r="I158" s="198">
        <v>19060.7</v>
      </c>
      <c r="J158" s="198">
        <v>0</v>
      </c>
      <c r="K158" s="198">
        <v>5742.5527099999999</v>
      </c>
      <c r="L158" s="198">
        <v>5742.5527099999999</v>
      </c>
      <c r="M158" s="198">
        <v>0</v>
      </c>
      <c r="N158" s="199">
        <v>30.127711521612532</v>
      </c>
      <c r="O158" s="199">
        <v>30.127711521612532</v>
      </c>
      <c r="P158" s="199" t="s">
        <v>466</v>
      </c>
    </row>
    <row r="159" spans="1:17" s="195" customFormat="1" ht="60" x14ac:dyDescent="0.25">
      <c r="A159" s="189" t="s">
        <v>850</v>
      </c>
      <c r="B159" s="192"/>
      <c r="C159" s="196" t="s">
        <v>851</v>
      </c>
      <c r="D159" s="197" t="s">
        <v>852</v>
      </c>
      <c r="E159" s="198">
        <v>60276.04</v>
      </c>
      <c r="F159" s="198">
        <v>60276.04</v>
      </c>
      <c r="G159" s="198">
        <v>0</v>
      </c>
      <c r="H159" s="198">
        <v>60276</v>
      </c>
      <c r="I159" s="198">
        <v>60276</v>
      </c>
      <c r="J159" s="198">
        <v>0</v>
      </c>
      <c r="K159" s="198">
        <v>28788.41704</v>
      </c>
      <c r="L159" s="198">
        <v>28788.41704</v>
      </c>
      <c r="M159" s="198">
        <v>0</v>
      </c>
      <c r="N159" s="199">
        <v>47.760994492003448</v>
      </c>
      <c r="O159" s="199">
        <v>47.760994492003448</v>
      </c>
      <c r="P159" s="199" t="s">
        <v>466</v>
      </c>
    </row>
    <row r="160" spans="1:17" s="189" customFormat="1" ht="60" x14ac:dyDescent="0.25">
      <c r="A160" s="189" t="s">
        <v>853</v>
      </c>
      <c r="B160" s="190"/>
      <c r="C160" s="196" t="s">
        <v>854</v>
      </c>
      <c r="D160" s="197" t="s">
        <v>855</v>
      </c>
      <c r="E160" s="198">
        <v>18412.7</v>
      </c>
      <c r="F160" s="198">
        <v>18412.7</v>
      </c>
      <c r="G160" s="198">
        <v>0</v>
      </c>
      <c r="H160" s="198">
        <v>18412.7</v>
      </c>
      <c r="I160" s="198">
        <v>18412.7</v>
      </c>
      <c r="J160" s="198">
        <v>0</v>
      </c>
      <c r="K160" s="198">
        <v>2914.9091699999999</v>
      </c>
      <c r="L160" s="198">
        <v>2914.9091699999999</v>
      </c>
      <c r="M160" s="198">
        <v>0</v>
      </c>
      <c r="N160" s="201">
        <v>15.830970851640444</v>
      </c>
      <c r="O160" s="201">
        <v>15.830970851640444</v>
      </c>
      <c r="P160" s="201" t="s">
        <v>466</v>
      </c>
      <c r="Q160" s="195"/>
    </row>
    <row r="161" spans="1:17" s="189" customFormat="1" x14ac:dyDescent="0.25">
      <c r="A161" s="189" t="s">
        <v>856</v>
      </c>
      <c r="B161" s="190"/>
      <c r="C161" s="196" t="s">
        <v>658</v>
      </c>
      <c r="D161" s="197" t="s">
        <v>857</v>
      </c>
      <c r="E161" s="198">
        <v>50000</v>
      </c>
      <c r="F161" s="198">
        <v>50000</v>
      </c>
      <c r="G161" s="198">
        <v>0</v>
      </c>
      <c r="H161" s="198">
        <v>39475.470119999998</v>
      </c>
      <c r="I161" s="198">
        <v>39475.470119999998</v>
      </c>
      <c r="J161" s="198">
        <v>0</v>
      </c>
      <c r="K161" s="198">
        <v>0</v>
      </c>
      <c r="L161" s="198">
        <v>0</v>
      </c>
      <c r="M161" s="198">
        <v>0</v>
      </c>
      <c r="N161" s="201">
        <v>0</v>
      </c>
      <c r="O161" s="201">
        <v>0</v>
      </c>
      <c r="P161" s="201" t="s">
        <v>466</v>
      </c>
      <c r="Q161" s="195"/>
    </row>
    <row r="162" spans="1:17" s="195" customFormat="1" ht="85.5" x14ac:dyDescent="0.25">
      <c r="A162" s="189" t="s">
        <v>858</v>
      </c>
      <c r="B162" s="192">
        <v>16</v>
      </c>
      <c r="C162" s="193" t="s">
        <v>382</v>
      </c>
      <c r="D162" s="192" t="s">
        <v>383</v>
      </c>
      <c r="E162" s="194">
        <v>2891497.32</v>
      </c>
      <c r="F162" s="194">
        <v>442183.42000000016</v>
      </c>
      <c r="G162" s="194">
        <v>2449313.9</v>
      </c>
      <c r="H162" s="194">
        <v>2891497.37078</v>
      </c>
      <c r="I162" s="194">
        <v>442183.47078000021</v>
      </c>
      <c r="J162" s="194">
        <v>2449313.9</v>
      </c>
      <c r="K162" s="194">
        <v>2005625.2397799999</v>
      </c>
      <c r="L162" s="194">
        <v>223372.21104000002</v>
      </c>
      <c r="M162" s="194">
        <v>1782253.02874</v>
      </c>
      <c r="N162" s="191">
        <v>69.36285884427312</v>
      </c>
      <c r="O162" s="191">
        <v>50.515730641395805</v>
      </c>
      <c r="P162" s="191">
        <v>72.765398862922396</v>
      </c>
    </row>
    <row r="163" spans="1:17" s="195" customFormat="1" ht="45" x14ac:dyDescent="0.25">
      <c r="A163" s="189" t="s">
        <v>859</v>
      </c>
      <c r="B163" s="192"/>
      <c r="C163" s="196" t="s">
        <v>860</v>
      </c>
      <c r="D163" s="197" t="s">
        <v>861</v>
      </c>
      <c r="E163" s="198">
        <v>1642863.8000000003</v>
      </c>
      <c r="F163" s="198">
        <v>82143.200000000186</v>
      </c>
      <c r="G163" s="198">
        <v>1560720.6</v>
      </c>
      <c r="H163" s="198">
        <v>1642863.7894800003</v>
      </c>
      <c r="I163" s="198">
        <v>82143.189480000176</v>
      </c>
      <c r="J163" s="198">
        <v>1560720.6</v>
      </c>
      <c r="K163" s="198">
        <v>1340597.47795</v>
      </c>
      <c r="L163" s="198">
        <v>67029.873930000002</v>
      </c>
      <c r="M163" s="198">
        <v>1273567.60402</v>
      </c>
      <c r="N163" s="199">
        <v>81.601255474400972</v>
      </c>
      <c r="O163" s="199">
        <v>81.601255508005451</v>
      </c>
      <c r="P163" s="199">
        <v>81.601255472632317</v>
      </c>
    </row>
    <row r="164" spans="1:17" s="195" customFormat="1" ht="45" x14ac:dyDescent="0.25">
      <c r="A164" s="189" t="s">
        <v>862</v>
      </c>
      <c r="B164" s="192"/>
      <c r="C164" s="196" t="s">
        <v>863</v>
      </c>
      <c r="D164" s="197" t="s">
        <v>864</v>
      </c>
      <c r="E164" s="198">
        <v>2100</v>
      </c>
      <c r="F164" s="198">
        <v>2100</v>
      </c>
      <c r="G164" s="198">
        <v>0</v>
      </c>
      <c r="H164" s="198">
        <v>2100</v>
      </c>
      <c r="I164" s="198">
        <v>2100</v>
      </c>
      <c r="J164" s="198">
        <v>0</v>
      </c>
      <c r="K164" s="198">
        <v>0</v>
      </c>
      <c r="L164" s="198">
        <v>0</v>
      </c>
      <c r="M164" s="198">
        <v>0</v>
      </c>
      <c r="N164" s="199">
        <v>0</v>
      </c>
      <c r="O164" s="199">
        <v>0</v>
      </c>
      <c r="P164" s="199" t="s">
        <v>466</v>
      </c>
    </row>
    <row r="165" spans="1:17" s="195" customFormat="1" ht="30" x14ac:dyDescent="0.25">
      <c r="A165" s="189" t="s">
        <v>865</v>
      </c>
      <c r="B165" s="192"/>
      <c r="C165" s="196" t="s">
        <v>866</v>
      </c>
      <c r="D165" s="197" t="s">
        <v>867</v>
      </c>
      <c r="E165" s="198">
        <v>280282.8</v>
      </c>
      <c r="F165" s="198">
        <v>14014.099999999977</v>
      </c>
      <c r="G165" s="198">
        <v>266268.7</v>
      </c>
      <c r="H165" s="198">
        <v>280282.84211000003</v>
      </c>
      <c r="I165" s="198">
        <v>14014.142110000015</v>
      </c>
      <c r="J165" s="198">
        <v>266268.7</v>
      </c>
      <c r="K165" s="198">
        <v>0</v>
      </c>
      <c r="L165" s="198">
        <v>0</v>
      </c>
      <c r="M165" s="198">
        <v>0</v>
      </c>
      <c r="N165" s="199">
        <v>0</v>
      </c>
      <c r="O165" s="199">
        <v>0</v>
      </c>
      <c r="P165" s="199">
        <v>0</v>
      </c>
    </row>
    <row r="166" spans="1:17" s="195" customFormat="1" ht="30" x14ac:dyDescent="0.25">
      <c r="A166" s="189" t="s">
        <v>868</v>
      </c>
      <c r="B166" s="192"/>
      <c r="C166" s="196" t="s">
        <v>869</v>
      </c>
      <c r="D166" s="197" t="s">
        <v>870</v>
      </c>
      <c r="E166" s="198">
        <v>88143</v>
      </c>
      <c r="F166" s="198">
        <v>4407.1999999999971</v>
      </c>
      <c r="G166" s="198">
        <v>83735.8</v>
      </c>
      <c r="H166" s="198">
        <v>88142.947370000009</v>
      </c>
      <c r="I166" s="198">
        <v>4407.147370000006</v>
      </c>
      <c r="J166" s="198">
        <v>83735.8</v>
      </c>
      <c r="K166" s="198">
        <v>88142.947370000009</v>
      </c>
      <c r="L166" s="198">
        <v>4407.147370000006</v>
      </c>
      <c r="M166" s="198">
        <v>83735.8</v>
      </c>
      <c r="N166" s="199">
        <v>100</v>
      </c>
      <c r="O166" s="199">
        <v>100</v>
      </c>
      <c r="P166" s="199">
        <v>100</v>
      </c>
    </row>
    <row r="167" spans="1:17" s="195" customFormat="1" ht="45" x14ac:dyDescent="0.25">
      <c r="A167" s="189" t="s">
        <v>871</v>
      </c>
      <c r="B167" s="192"/>
      <c r="C167" s="196" t="s">
        <v>872</v>
      </c>
      <c r="D167" s="197" t="s">
        <v>873</v>
      </c>
      <c r="E167" s="198">
        <v>320894.10000000003</v>
      </c>
      <c r="F167" s="198">
        <v>16044.700000000012</v>
      </c>
      <c r="G167" s="198">
        <v>304849.40000000002</v>
      </c>
      <c r="H167" s="198">
        <v>320894.10527</v>
      </c>
      <c r="I167" s="198">
        <v>16044.705269999977</v>
      </c>
      <c r="J167" s="198">
        <v>304849.40000000002</v>
      </c>
      <c r="K167" s="198">
        <v>316253.13062999997</v>
      </c>
      <c r="L167" s="198">
        <v>15812.656550000014</v>
      </c>
      <c r="M167" s="198">
        <v>300440.47407999996</v>
      </c>
      <c r="N167" s="199">
        <v>98.553736399708839</v>
      </c>
      <c r="O167" s="199">
        <v>98.553736475086012</v>
      </c>
      <c r="P167" s="199">
        <v>98.553736395741609</v>
      </c>
    </row>
    <row r="168" spans="1:17" s="195" customFormat="1" ht="30" x14ac:dyDescent="0.25">
      <c r="A168" s="189" t="s">
        <v>874</v>
      </c>
      <c r="B168" s="192"/>
      <c r="C168" s="196" t="s">
        <v>766</v>
      </c>
      <c r="D168" s="197" t="s">
        <v>875</v>
      </c>
      <c r="E168" s="198">
        <v>115311.1</v>
      </c>
      <c r="F168" s="198">
        <v>1153.1000000000058</v>
      </c>
      <c r="G168" s="198">
        <v>114158</v>
      </c>
      <c r="H168" s="198">
        <v>115311.1</v>
      </c>
      <c r="I168" s="198">
        <v>1153.1000000000058</v>
      </c>
      <c r="J168" s="198">
        <v>114158</v>
      </c>
      <c r="K168" s="198">
        <v>17591.77694</v>
      </c>
      <c r="L168" s="198">
        <v>175.91651999999885</v>
      </c>
      <c r="M168" s="198">
        <v>17415.860420000001</v>
      </c>
      <c r="N168" s="199">
        <v>15.255926740790782</v>
      </c>
      <c r="O168" s="199">
        <v>15.255963923336916</v>
      </c>
      <c r="P168" s="199">
        <v>15.255926365213126</v>
      </c>
    </row>
    <row r="169" spans="1:17" s="195" customFormat="1" ht="30" x14ac:dyDescent="0.25">
      <c r="A169" s="189" t="s">
        <v>876</v>
      </c>
      <c r="B169" s="192"/>
      <c r="C169" s="196" t="s">
        <v>877</v>
      </c>
      <c r="D169" s="197" t="s">
        <v>878</v>
      </c>
      <c r="E169" s="198">
        <v>120789.29999999999</v>
      </c>
      <c r="F169" s="198">
        <v>1207.8999999999942</v>
      </c>
      <c r="G169" s="198">
        <v>119581.4</v>
      </c>
      <c r="H169" s="198">
        <v>120789.29293000001</v>
      </c>
      <c r="I169" s="198">
        <v>1207.8929300000163</v>
      </c>
      <c r="J169" s="198">
        <v>119581.4</v>
      </c>
      <c r="K169" s="198">
        <v>108175.04065000001</v>
      </c>
      <c r="L169" s="198">
        <v>1081.7504300000146</v>
      </c>
      <c r="M169" s="198">
        <v>107093.29022</v>
      </c>
      <c r="N169" s="199">
        <v>89.556812550173433</v>
      </c>
      <c r="O169" s="199">
        <v>89.556814443810012</v>
      </c>
      <c r="P169" s="199">
        <v>89.556812531045807</v>
      </c>
    </row>
    <row r="170" spans="1:17" s="195" customFormat="1" ht="30" x14ac:dyDescent="0.25">
      <c r="A170" s="189" t="s">
        <v>879</v>
      </c>
      <c r="B170" s="192"/>
      <c r="C170" s="196" t="s">
        <v>880</v>
      </c>
      <c r="D170" s="197" t="s">
        <v>881</v>
      </c>
      <c r="E170" s="198">
        <v>8000</v>
      </c>
      <c r="F170" s="198">
        <v>8000</v>
      </c>
      <c r="G170" s="198">
        <v>0</v>
      </c>
      <c r="H170" s="198">
        <v>8000</v>
      </c>
      <c r="I170" s="198">
        <v>8000</v>
      </c>
      <c r="J170" s="198">
        <v>0</v>
      </c>
      <c r="K170" s="198">
        <v>200</v>
      </c>
      <c r="L170" s="198">
        <v>200</v>
      </c>
      <c r="M170" s="198">
        <v>0</v>
      </c>
      <c r="N170" s="199">
        <v>2.5</v>
      </c>
      <c r="O170" s="199">
        <v>2.5</v>
      </c>
      <c r="P170" s="199" t="s">
        <v>466</v>
      </c>
    </row>
    <row r="171" spans="1:17" s="195" customFormat="1" ht="45" x14ac:dyDescent="0.25">
      <c r="A171" s="189" t="s">
        <v>882</v>
      </c>
      <c r="B171" s="192"/>
      <c r="C171" s="196" t="s">
        <v>883</v>
      </c>
      <c r="D171" s="197" t="s">
        <v>884</v>
      </c>
      <c r="E171" s="198">
        <v>79430.880000000005</v>
      </c>
      <c r="F171" s="198">
        <v>79430.880000000005</v>
      </c>
      <c r="G171" s="198">
        <v>0</v>
      </c>
      <c r="H171" s="198">
        <v>79430.933620000011</v>
      </c>
      <c r="I171" s="198">
        <v>79430.933620000011</v>
      </c>
      <c r="J171" s="198">
        <v>0</v>
      </c>
      <c r="K171" s="198">
        <v>32064.307239999998</v>
      </c>
      <c r="L171" s="198">
        <v>32064.307239999998</v>
      </c>
      <c r="M171" s="198">
        <v>0</v>
      </c>
      <c r="N171" s="199">
        <v>40.3675316135608</v>
      </c>
      <c r="O171" s="199">
        <v>40.3675316135608</v>
      </c>
      <c r="P171" s="199" t="s">
        <v>466</v>
      </c>
    </row>
    <row r="172" spans="1:17" s="195" customFormat="1" ht="30" x14ac:dyDescent="0.25">
      <c r="A172" s="189" t="s">
        <v>885</v>
      </c>
      <c r="B172" s="192"/>
      <c r="C172" s="196" t="s">
        <v>886</v>
      </c>
      <c r="D172" s="197" t="s">
        <v>887</v>
      </c>
      <c r="E172" s="198">
        <v>233682.34</v>
      </c>
      <c r="F172" s="198">
        <v>233682.34</v>
      </c>
      <c r="G172" s="198">
        <v>0</v>
      </c>
      <c r="H172" s="198">
        <v>233682.36</v>
      </c>
      <c r="I172" s="198">
        <v>233682.36</v>
      </c>
      <c r="J172" s="198">
        <v>0</v>
      </c>
      <c r="K172" s="198">
        <v>102600.55899999999</v>
      </c>
      <c r="L172" s="198">
        <v>102600.55899999999</v>
      </c>
      <c r="M172" s="198">
        <v>0</v>
      </c>
      <c r="N172" s="199">
        <v>43.905992305110239</v>
      </c>
      <c r="O172" s="199">
        <v>43.905992305110239</v>
      </c>
      <c r="P172" s="199" t="s">
        <v>466</v>
      </c>
    </row>
    <row r="173" spans="1:17" s="195" customFormat="1" ht="57" x14ac:dyDescent="0.25">
      <c r="A173" s="189" t="s">
        <v>888</v>
      </c>
      <c r="B173" s="192">
        <v>17</v>
      </c>
      <c r="C173" s="193" t="s">
        <v>384</v>
      </c>
      <c r="D173" s="192" t="s">
        <v>385</v>
      </c>
      <c r="E173" s="194">
        <v>165741.73000000001</v>
      </c>
      <c r="F173" s="194">
        <v>23817.73000000001</v>
      </c>
      <c r="G173" s="194">
        <v>141924</v>
      </c>
      <c r="H173" s="194">
        <v>165741.75</v>
      </c>
      <c r="I173" s="194">
        <v>23817.750000000029</v>
      </c>
      <c r="J173" s="194">
        <v>141923.99999999997</v>
      </c>
      <c r="K173" s="194">
        <v>80274.891019999995</v>
      </c>
      <c r="L173" s="194">
        <v>8746.2441499999914</v>
      </c>
      <c r="M173" s="194">
        <v>71528.646869999997</v>
      </c>
      <c r="N173" s="191">
        <v>48.433717527418409</v>
      </c>
      <c r="O173" s="191">
        <v>36.721538138573038</v>
      </c>
      <c r="P173" s="191">
        <v>50.399260780417698</v>
      </c>
    </row>
    <row r="174" spans="1:17" s="195" customFormat="1" x14ac:dyDescent="0.25">
      <c r="A174" s="189" t="s">
        <v>889</v>
      </c>
      <c r="B174" s="192"/>
      <c r="C174" s="196" t="s">
        <v>890</v>
      </c>
      <c r="D174" s="197" t="s">
        <v>891</v>
      </c>
      <c r="E174" s="198">
        <v>9701.2999999999993</v>
      </c>
      <c r="F174" s="198">
        <v>0</v>
      </c>
      <c r="G174" s="198">
        <v>9701.2999999999993</v>
      </c>
      <c r="H174" s="198">
        <v>9701.2999999999993</v>
      </c>
      <c r="I174" s="198">
        <v>0</v>
      </c>
      <c r="J174" s="198">
        <v>9701.2999999999993</v>
      </c>
      <c r="K174" s="198">
        <v>8044.2119199999997</v>
      </c>
      <c r="L174" s="198">
        <v>0</v>
      </c>
      <c r="M174" s="198">
        <v>8044.2119199999997</v>
      </c>
      <c r="N174" s="199">
        <v>82.918906950614868</v>
      </c>
      <c r="O174" s="199" t="s">
        <v>466</v>
      </c>
      <c r="P174" s="199">
        <v>82.918906950614868</v>
      </c>
    </row>
    <row r="175" spans="1:17" s="195" customFormat="1" ht="30" x14ac:dyDescent="0.25">
      <c r="A175" s="189" t="s">
        <v>892</v>
      </c>
      <c r="B175" s="192"/>
      <c r="C175" s="196" t="s">
        <v>893</v>
      </c>
      <c r="D175" s="197" t="s">
        <v>894</v>
      </c>
      <c r="E175" s="198">
        <v>10500</v>
      </c>
      <c r="F175" s="198">
        <v>0</v>
      </c>
      <c r="G175" s="198">
        <v>10500</v>
      </c>
      <c r="H175" s="198">
        <v>10500</v>
      </c>
      <c r="I175" s="198">
        <v>0</v>
      </c>
      <c r="J175" s="198">
        <v>10500</v>
      </c>
      <c r="K175" s="198">
        <v>0</v>
      </c>
      <c r="L175" s="198">
        <v>0</v>
      </c>
      <c r="M175" s="198">
        <v>0</v>
      </c>
      <c r="N175" s="199">
        <v>0</v>
      </c>
      <c r="O175" s="199" t="s">
        <v>466</v>
      </c>
      <c r="P175" s="199">
        <v>0</v>
      </c>
    </row>
    <row r="176" spans="1:17" s="195" customFormat="1" ht="45" x14ac:dyDescent="0.25">
      <c r="A176" s="189" t="s">
        <v>895</v>
      </c>
      <c r="B176" s="192"/>
      <c r="C176" s="196" t="s">
        <v>896</v>
      </c>
      <c r="D176" s="197" t="s">
        <v>897</v>
      </c>
      <c r="E176" s="198">
        <v>145540.43000000002</v>
      </c>
      <c r="F176" s="198">
        <v>23817.73000000001</v>
      </c>
      <c r="G176" s="198">
        <v>121722.70000000001</v>
      </c>
      <c r="H176" s="198">
        <v>145540.45000000001</v>
      </c>
      <c r="I176" s="198">
        <v>23817.750000000029</v>
      </c>
      <c r="J176" s="198">
        <v>121722.69999999998</v>
      </c>
      <c r="K176" s="198">
        <v>72230.679099999994</v>
      </c>
      <c r="L176" s="198">
        <v>8746.2441499999914</v>
      </c>
      <c r="M176" s="198">
        <v>63484.434950000003</v>
      </c>
      <c r="N176" s="199">
        <v>49.629281137992898</v>
      </c>
      <c r="O176" s="199">
        <v>36.721538138573038</v>
      </c>
      <c r="P176" s="199">
        <v>52.154967766899695</v>
      </c>
    </row>
    <row r="177" spans="1:17" s="195" customFormat="1" ht="57" x14ac:dyDescent="0.25">
      <c r="A177" s="189" t="s">
        <v>898</v>
      </c>
      <c r="B177" s="192">
        <v>18</v>
      </c>
      <c r="C177" s="193" t="s">
        <v>386</v>
      </c>
      <c r="D177" s="192" t="s">
        <v>387</v>
      </c>
      <c r="E177" s="194">
        <v>69000</v>
      </c>
      <c r="F177" s="194">
        <v>3450</v>
      </c>
      <c r="G177" s="194">
        <v>65550</v>
      </c>
      <c r="H177" s="194">
        <v>69815.157890000002</v>
      </c>
      <c r="I177" s="194">
        <v>3490.7578899999999</v>
      </c>
      <c r="J177" s="194">
        <v>66324.399999999994</v>
      </c>
      <c r="K177" s="194">
        <v>0</v>
      </c>
      <c r="L177" s="194">
        <v>0</v>
      </c>
      <c r="M177" s="194">
        <v>0</v>
      </c>
      <c r="N177" s="191">
        <v>0</v>
      </c>
      <c r="O177" s="191">
        <v>0</v>
      </c>
      <c r="P177" s="191">
        <v>0</v>
      </c>
    </row>
    <row r="178" spans="1:17" s="195" customFormat="1" ht="30" x14ac:dyDescent="0.25">
      <c r="A178" s="203" t="s">
        <v>1013</v>
      </c>
      <c r="B178" s="192"/>
      <c r="C178" s="196" t="s">
        <v>1014</v>
      </c>
      <c r="D178" s="192"/>
      <c r="E178" s="198">
        <v>0</v>
      </c>
      <c r="F178" s="198">
        <v>0</v>
      </c>
      <c r="G178" s="198">
        <v>0</v>
      </c>
      <c r="H178" s="198">
        <v>815.15789000000007</v>
      </c>
      <c r="I178" s="198">
        <v>40.757890000000089</v>
      </c>
      <c r="J178" s="198">
        <v>774.4</v>
      </c>
      <c r="K178" s="198">
        <v>0</v>
      </c>
      <c r="L178" s="198">
        <v>0</v>
      </c>
      <c r="M178" s="198">
        <v>0</v>
      </c>
      <c r="N178" s="201">
        <v>0</v>
      </c>
      <c r="O178" s="201">
        <v>0</v>
      </c>
      <c r="P178" s="201">
        <v>0</v>
      </c>
    </row>
    <row r="179" spans="1:17" s="189" customFormat="1" x14ac:dyDescent="0.25">
      <c r="A179" s="189" t="s">
        <v>899</v>
      </c>
      <c r="B179" s="190"/>
      <c r="C179" s="196" t="s">
        <v>900</v>
      </c>
      <c r="D179" s="197" t="s">
        <v>901</v>
      </c>
      <c r="E179" s="198">
        <v>69000</v>
      </c>
      <c r="F179" s="198">
        <v>3450</v>
      </c>
      <c r="G179" s="198">
        <v>65550</v>
      </c>
      <c r="H179" s="198">
        <v>69000</v>
      </c>
      <c r="I179" s="198">
        <v>3450</v>
      </c>
      <c r="J179" s="198">
        <v>65550</v>
      </c>
      <c r="K179" s="198">
        <v>0</v>
      </c>
      <c r="L179" s="198">
        <v>0</v>
      </c>
      <c r="M179" s="198">
        <v>0</v>
      </c>
      <c r="N179" s="201">
        <v>0</v>
      </c>
      <c r="O179" s="201">
        <v>0</v>
      </c>
      <c r="P179" s="201">
        <v>0</v>
      </c>
      <c r="Q179" s="195"/>
    </row>
    <row r="180" spans="1:17" s="195" customFormat="1" ht="57" x14ac:dyDescent="0.25">
      <c r="A180" s="189" t="s">
        <v>902</v>
      </c>
      <c r="B180" s="192">
        <v>19</v>
      </c>
      <c r="C180" s="193" t="s">
        <v>388</v>
      </c>
      <c r="D180" s="192" t="s">
        <v>389</v>
      </c>
      <c r="E180" s="194">
        <v>47468.76</v>
      </c>
      <c r="F180" s="194">
        <v>47468.76</v>
      </c>
      <c r="G180" s="194">
        <v>0</v>
      </c>
      <c r="H180" s="194">
        <v>47468.762999999999</v>
      </c>
      <c r="I180" s="194">
        <v>47468.762999999999</v>
      </c>
      <c r="J180" s="194">
        <v>0</v>
      </c>
      <c r="K180" s="194">
        <v>18342.470659999999</v>
      </c>
      <c r="L180" s="194">
        <v>18342.470659999999</v>
      </c>
      <c r="M180" s="194">
        <v>0</v>
      </c>
      <c r="N180" s="191">
        <v>38.641138931722317</v>
      </c>
      <c r="O180" s="191">
        <v>38.641138931722317</v>
      </c>
      <c r="P180" s="191" t="s">
        <v>466</v>
      </c>
    </row>
    <row r="181" spans="1:17" s="195" customFormat="1" ht="30" x14ac:dyDescent="0.25">
      <c r="A181" s="189" t="s">
        <v>903</v>
      </c>
      <c r="B181" s="192"/>
      <c r="C181" s="196" t="s">
        <v>904</v>
      </c>
      <c r="D181" s="197" t="s">
        <v>905</v>
      </c>
      <c r="E181" s="198">
        <v>346</v>
      </c>
      <c r="F181" s="198">
        <v>346</v>
      </c>
      <c r="G181" s="198">
        <v>0</v>
      </c>
      <c r="H181" s="198">
        <v>346</v>
      </c>
      <c r="I181" s="198">
        <v>346</v>
      </c>
      <c r="J181" s="198">
        <v>0</v>
      </c>
      <c r="K181" s="198">
        <v>0</v>
      </c>
      <c r="L181" s="198">
        <v>0</v>
      </c>
      <c r="M181" s="198">
        <v>0</v>
      </c>
      <c r="N181" s="199">
        <v>0</v>
      </c>
      <c r="O181" s="199">
        <v>0</v>
      </c>
      <c r="P181" s="199" t="s">
        <v>466</v>
      </c>
    </row>
    <row r="182" spans="1:17" s="195" customFormat="1" ht="45" x14ac:dyDescent="0.25">
      <c r="A182" s="189" t="s">
        <v>906</v>
      </c>
      <c r="B182" s="192"/>
      <c r="C182" s="196" t="s">
        <v>907</v>
      </c>
      <c r="D182" s="197" t="s">
        <v>908</v>
      </c>
      <c r="E182" s="198">
        <v>47122.76</v>
      </c>
      <c r="F182" s="198">
        <v>47122.76</v>
      </c>
      <c r="G182" s="198">
        <v>0</v>
      </c>
      <c r="H182" s="198">
        <v>47122.762999999999</v>
      </c>
      <c r="I182" s="198">
        <v>47122.762999999999</v>
      </c>
      <c r="J182" s="198">
        <v>0</v>
      </c>
      <c r="K182" s="198">
        <v>18342.470659999999</v>
      </c>
      <c r="L182" s="198">
        <v>18342.470659999999</v>
      </c>
      <c r="M182" s="198">
        <v>0</v>
      </c>
      <c r="N182" s="199">
        <v>38.924862406731116</v>
      </c>
      <c r="O182" s="199">
        <v>38.924862406731116</v>
      </c>
      <c r="P182" s="199" t="s">
        <v>466</v>
      </c>
    </row>
    <row r="183" spans="1:17" s="195" customFormat="1" ht="85.5" x14ac:dyDescent="0.25">
      <c r="A183" s="189" t="s">
        <v>909</v>
      </c>
      <c r="B183" s="192">
        <v>20</v>
      </c>
      <c r="C183" s="193" t="s">
        <v>390</v>
      </c>
      <c r="D183" s="192" t="s">
        <v>391</v>
      </c>
      <c r="E183" s="194">
        <v>1104540.53</v>
      </c>
      <c r="F183" s="194">
        <v>1104540.53</v>
      </c>
      <c r="G183" s="194">
        <v>0</v>
      </c>
      <c r="H183" s="194">
        <v>956753.43016999995</v>
      </c>
      <c r="I183" s="194">
        <v>956753.43016999995</v>
      </c>
      <c r="J183" s="194">
        <v>0</v>
      </c>
      <c r="K183" s="194">
        <v>272421.78463000001</v>
      </c>
      <c r="L183" s="194">
        <v>272421.78463000001</v>
      </c>
      <c r="M183" s="194">
        <v>0</v>
      </c>
      <c r="N183" s="191">
        <v>28.473562366177767</v>
      </c>
      <c r="O183" s="191">
        <v>28.473562366177767</v>
      </c>
      <c r="P183" s="191" t="s">
        <v>466</v>
      </c>
    </row>
    <row r="184" spans="1:17" s="195" customFormat="1" ht="135" x14ac:dyDescent="0.25">
      <c r="A184" s="189" t="s">
        <v>910</v>
      </c>
      <c r="B184" s="192"/>
      <c r="C184" s="196" t="s">
        <v>911</v>
      </c>
      <c r="D184" s="197" t="s">
        <v>912</v>
      </c>
      <c r="E184" s="198">
        <v>720673.17999999993</v>
      </c>
      <c r="F184" s="198">
        <v>720673.17999999993</v>
      </c>
      <c r="G184" s="198">
        <v>0</v>
      </c>
      <c r="H184" s="198">
        <v>720673.2</v>
      </c>
      <c r="I184" s="198">
        <v>720673.2</v>
      </c>
      <c r="J184" s="198">
        <v>0</v>
      </c>
      <c r="K184" s="198">
        <v>222421.17240000001</v>
      </c>
      <c r="L184" s="198">
        <v>222421.17240000001</v>
      </c>
      <c r="M184" s="198">
        <v>0</v>
      </c>
      <c r="N184" s="199">
        <v>30.862972620599745</v>
      </c>
      <c r="O184" s="199">
        <v>30.862972620599745</v>
      </c>
      <c r="P184" s="199" t="s">
        <v>466</v>
      </c>
    </row>
    <row r="185" spans="1:17" s="195" customFormat="1" ht="45" x14ac:dyDescent="0.25">
      <c r="A185" s="189" t="s">
        <v>913</v>
      </c>
      <c r="B185" s="192"/>
      <c r="C185" s="196" t="s">
        <v>914</v>
      </c>
      <c r="D185" s="197" t="s">
        <v>915</v>
      </c>
      <c r="E185" s="198">
        <v>150000</v>
      </c>
      <c r="F185" s="198">
        <v>150000</v>
      </c>
      <c r="G185" s="198">
        <v>0</v>
      </c>
      <c r="H185" s="198">
        <v>16828.727999999999</v>
      </c>
      <c r="I185" s="198">
        <v>16828.727999999999</v>
      </c>
      <c r="J185" s="198">
        <v>0</v>
      </c>
      <c r="K185" s="198">
        <v>9990</v>
      </c>
      <c r="L185" s="198">
        <v>9990</v>
      </c>
      <c r="M185" s="198">
        <v>0</v>
      </c>
      <c r="N185" s="199">
        <v>59.362775368405742</v>
      </c>
      <c r="O185" s="199">
        <v>59.362775368405742</v>
      </c>
      <c r="P185" s="199" t="s">
        <v>466</v>
      </c>
    </row>
    <row r="186" spans="1:17" s="189" customFormat="1" ht="45" x14ac:dyDescent="0.25">
      <c r="A186" s="189" t="s">
        <v>916</v>
      </c>
      <c r="B186" s="190"/>
      <c r="C186" s="196" t="s">
        <v>917</v>
      </c>
      <c r="D186" s="197" t="s">
        <v>918</v>
      </c>
      <c r="E186" s="198">
        <v>52360.4</v>
      </c>
      <c r="F186" s="198">
        <v>52360.4</v>
      </c>
      <c r="G186" s="198">
        <v>0</v>
      </c>
      <c r="H186" s="198">
        <v>52360.4</v>
      </c>
      <c r="I186" s="198">
        <v>52360.4</v>
      </c>
      <c r="J186" s="198">
        <v>0</v>
      </c>
      <c r="K186" s="198">
        <v>321.04199999999997</v>
      </c>
      <c r="L186" s="198">
        <v>321.04199999999997</v>
      </c>
      <c r="M186" s="198">
        <v>0</v>
      </c>
      <c r="N186" s="201">
        <v>0.61313893705930433</v>
      </c>
      <c r="O186" s="201">
        <v>0.61313893705930433</v>
      </c>
      <c r="P186" s="201" t="s">
        <v>466</v>
      </c>
      <c r="Q186" s="195"/>
    </row>
    <row r="187" spans="1:17" s="189" customFormat="1" ht="60" x14ac:dyDescent="0.25">
      <c r="A187" s="189" t="s">
        <v>919</v>
      </c>
      <c r="B187" s="190"/>
      <c r="C187" s="196" t="s">
        <v>920</v>
      </c>
      <c r="D187" s="197" t="s">
        <v>921</v>
      </c>
      <c r="E187" s="198">
        <v>15000</v>
      </c>
      <c r="F187" s="198">
        <v>15000</v>
      </c>
      <c r="G187" s="198">
        <v>0</v>
      </c>
      <c r="H187" s="198">
        <v>0</v>
      </c>
      <c r="I187" s="198">
        <v>0</v>
      </c>
      <c r="J187" s="198">
        <v>0</v>
      </c>
      <c r="K187" s="198">
        <v>0</v>
      </c>
      <c r="L187" s="198">
        <v>0</v>
      </c>
      <c r="M187" s="198">
        <v>0</v>
      </c>
      <c r="N187" s="201" t="s">
        <v>466</v>
      </c>
      <c r="O187" s="201" t="s">
        <v>466</v>
      </c>
      <c r="P187" s="201" t="s">
        <v>466</v>
      </c>
      <c r="Q187" s="195"/>
    </row>
    <row r="188" spans="1:17" s="189" customFormat="1" ht="45" x14ac:dyDescent="0.25">
      <c r="A188" s="189" t="s">
        <v>922</v>
      </c>
      <c r="B188" s="190"/>
      <c r="C188" s="196" t="s">
        <v>923</v>
      </c>
      <c r="D188" s="197" t="s">
        <v>924</v>
      </c>
      <c r="E188" s="198">
        <v>77714</v>
      </c>
      <c r="F188" s="198">
        <v>77714</v>
      </c>
      <c r="G188" s="198">
        <v>0</v>
      </c>
      <c r="H188" s="198">
        <v>77713.970050000004</v>
      </c>
      <c r="I188" s="198">
        <v>77713.970050000004</v>
      </c>
      <c r="J188" s="198">
        <v>0</v>
      </c>
      <c r="K188" s="198">
        <v>652.60716000000002</v>
      </c>
      <c r="L188" s="198">
        <v>652.60716000000002</v>
      </c>
      <c r="M188" s="198">
        <v>0</v>
      </c>
      <c r="N188" s="201">
        <v>0.83975527125962346</v>
      </c>
      <c r="O188" s="201">
        <v>0.83975527125962346</v>
      </c>
      <c r="P188" s="201" t="s">
        <v>466</v>
      </c>
      <c r="Q188" s="195"/>
    </row>
    <row r="189" spans="1:17" s="189" customFormat="1" ht="45" x14ac:dyDescent="0.25">
      <c r="A189" s="189" t="s">
        <v>925</v>
      </c>
      <c r="B189" s="190"/>
      <c r="C189" s="196" t="s">
        <v>926</v>
      </c>
      <c r="D189" s="197" t="s">
        <v>927</v>
      </c>
      <c r="E189" s="198">
        <v>88792.950000000012</v>
      </c>
      <c r="F189" s="198">
        <v>88792.950000000012</v>
      </c>
      <c r="G189" s="198">
        <v>0</v>
      </c>
      <c r="H189" s="198">
        <v>89177.132120000009</v>
      </c>
      <c r="I189" s="198">
        <v>89177.132120000009</v>
      </c>
      <c r="J189" s="198">
        <v>0</v>
      </c>
      <c r="K189" s="198">
        <v>39036.963069999998</v>
      </c>
      <c r="L189" s="198">
        <v>39036.963069999998</v>
      </c>
      <c r="M189" s="198">
        <v>0</v>
      </c>
      <c r="N189" s="201">
        <v>43.77463385733288</v>
      </c>
      <c r="O189" s="201">
        <v>43.77463385733288</v>
      </c>
      <c r="P189" s="201" t="s">
        <v>466</v>
      </c>
      <c r="Q189" s="195"/>
    </row>
    <row r="190" spans="1:17" s="195" customFormat="1" ht="42.75" x14ac:dyDescent="0.25">
      <c r="A190" s="189" t="s">
        <v>928</v>
      </c>
      <c r="B190" s="192">
        <v>21</v>
      </c>
      <c r="C190" s="193" t="s">
        <v>396</v>
      </c>
      <c r="D190" s="192" t="s">
        <v>929</v>
      </c>
      <c r="E190" s="194">
        <v>407217.70000000007</v>
      </c>
      <c r="F190" s="194">
        <v>4072.2000000000698</v>
      </c>
      <c r="G190" s="194">
        <v>403145.5</v>
      </c>
      <c r="H190" s="194">
        <v>407217.67312999995</v>
      </c>
      <c r="I190" s="194">
        <v>4072.1731299998937</v>
      </c>
      <c r="J190" s="194">
        <v>403145.50000000006</v>
      </c>
      <c r="K190" s="194">
        <v>105502.85196</v>
      </c>
      <c r="L190" s="194">
        <v>1055.0277500000084</v>
      </c>
      <c r="M190" s="194">
        <v>104447.82420999999</v>
      </c>
      <c r="N190" s="191">
        <v>25.908220325771403</v>
      </c>
      <c r="O190" s="191">
        <v>25.908224339175774</v>
      </c>
      <c r="P190" s="191">
        <v>25.908220285232002</v>
      </c>
    </row>
    <row r="191" spans="1:17" s="189" customFormat="1" ht="30" x14ac:dyDescent="0.25">
      <c r="A191" s="189" t="s">
        <v>930</v>
      </c>
      <c r="B191" s="190"/>
      <c r="C191" s="196" t="s">
        <v>931</v>
      </c>
      <c r="D191" s="197" t="s">
        <v>932</v>
      </c>
      <c r="E191" s="198">
        <v>407217.70000000007</v>
      </c>
      <c r="F191" s="198">
        <v>4072.2000000000698</v>
      </c>
      <c r="G191" s="198">
        <v>403145.5</v>
      </c>
      <c r="H191" s="198">
        <v>407217.67312999995</v>
      </c>
      <c r="I191" s="198">
        <v>4072.1731299998937</v>
      </c>
      <c r="J191" s="198">
        <v>403145.50000000006</v>
      </c>
      <c r="K191" s="198">
        <v>105502.85196</v>
      </c>
      <c r="L191" s="198">
        <v>1055.0277500000084</v>
      </c>
      <c r="M191" s="198">
        <v>104447.82420999999</v>
      </c>
      <c r="N191" s="201">
        <v>25.908220325771403</v>
      </c>
      <c r="O191" s="201">
        <v>25.908224339175774</v>
      </c>
      <c r="P191" s="201">
        <v>25.908220285232002</v>
      </c>
      <c r="Q191" s="195"/>
    </row>
    <row r="192" spans="1:17" s="195" customFormat="1" ht="71.25" x14ac:dyDescent="0.25">
      <c r="A192" s="189" t="s">
        <v>933</v>
      </c>
      <c r="B192" s="192">
        <v>22</v>
      </c>
      <c r="C192" s="193" t="s">
        <v>934</v>
      </c>
      <c r="D192" s="192" t="s">
        <v>392</v>
      </c>
      <c r="E192" s="194">
        <v>57577.75</v>
      </c>
      <c r="F192" s="194">
        <v>49927.850000000006</v>
      </c>
      <c r="G192" s="194">
        <v>7649.9000000000005</v>
      </c>
      <c r="H192" s="194">
        <v>64277.726000000002</v>
      </c>
      <c r="I192" s="194">
        <v>50627.826000000001</v>
      </c>
      <c r="J192" s="194">
        <v>13649.9</v>
      </c>
      <c r="K192" s="194">
        <v>16729.284589999999</v>
      </c>
      <c r="L192" s="194">
        <v>15132.42193</v>
      </c>
      <c r="M192" s="194">
        <v>1596.86266</v>
      </c>
      <c r="N192" s="191">
        <v>26.026565703335553</v>
      </c>
      <c r="O192" s="191">
        <v>29.889535312063369</v>
      </c>
      <c r="P192" s="191">
        <v>11.698713250646525</v>
      </c>
    </row>
    <row r="193" spans="1:17" s="195" customFormat="1" ht="45" x14ac:dyDescent="0.25">
      <c r="A193" s="189" t="s">
        <v>935</v>
      </c>
      <c r="B193" s="192"/>
      <c r="C193" s="196" t="s">
        <v>936</v>
      </c>
      <c r="D193" s="197" t="s">
        <v>937</v>
      </c>
      <c r="E193" s="198">
        <v>7328.5300000000007</v>
      </c>
      <c r="F193" s="198">
        <v>366.43000000000029</v>
      </c>
      <c r="G193" s="198">
        <v>6962.1</v>
      </c>
      <c r="H193" s="198">
        <v>7328.5259999999998</v>
      </c>
      <c r="I193" s="198">
        <v>366.42599999999948</v>
      </c>
      <c r="J193" s="198">
        <v>6962.1</v>
      </c>
      <c r="K193" s="198">
        <v>1680.9079999999999</v>
      </c>
      <c r="L193" s="198">
        <v>84.045339999999896</v>
      </c>
      <c r="M193" s="198">
        <v>1596.86266</v>
      </c>
      <c r="N193" s="199">
        <v>22.936508651262205</v>
      </c>
      <c r="O193" s="199">
        <v>22.93651105543821</v>
      </c>
      <c r="P193" s="199">
        <v>22.936508524726733</v>
      </c>
    </row>
    <row r="194" spans="1:17" s="195" customFormat="1" ht="60" x14ac:dyDescent="0.25">
      <c r="A194" s="189" t="s">
        <v>938</v>
      </c>
      <c r="B194" s="192"/>
      <c r="C194" s="196" t="s">
        <v>939</v>
      </c>
      <c r="D194" s="197" t="s">
        <v>940</v>
      </c>
      <c r="E194" s="198">
        <v>22615</v>
      </c>
      <c r="F194" s="198">
        <v>22615</v>
      </c>
      <c r="G194" s="198">
        <v>0</v>
      </c>
      <c r="H194" s="198">
        <v>28615</v>
      </c>
      <c r="I194" s="198">
        <v>22615</v>
      </c>
      <c r="J194" s="198">
        <v>6000</v>
      </c>
      <c r="K194" s="198">
        <v>4961.5</v>
      </c>
      <c r="L194" s="198">
        <v>4961.5</v>
      </c>
      <c r="M194" s="198">
        <v>0</v>
      </c>
      <c r="N194" s="199">
        <v>17.338808317316094</v>
      </c>
      <c r="O194" s="199">
        <v>21.938978554057044</v>
      </c>
      <c r="P194" s="199">
        <v>0</v>
      </c>
    </row>
    <row r="195" spans="1:17" s="195" customFormat="1" ht="60" x14ac:dyDescent="0.25">
      <c r="A195" s="189" t="s">
        <v>941</v>
      </c>
      <c r="B195" s="192"/>
      <c r="C195" s="196" t="s">
        <v>942</v>
      </c>
      <c r="D195" s="197" t="s">
        <v>943</v>
      </c>
      <c r="E195" s="198">
        <v>1000</v>
      </c>
      <c r="F195" s="198">
        <v>1000</v>
      </c>
      <c r="G195" s="198">
        <v>0</v>
      </c>
      <c r="H195" s="198">
        <v>1000</v>
      </c>
      <c r="I195" s="198">
        <v>1000</v>
      </c>
      <c r="J195" s="198">
        <v>0</v>
      </c>
      <c r="K195" s="198">
        <v>0</v>
      </c>
      <c r="L195" s="198">
        <v>0</v>
      </c>
      <c r="M195" s="198">
        <v>0</v>
      </c>
      <c r="N195" s="199">
        <v>0</v>
      </c>
      <c r="O195" s="199">
        <v>0</v>
      </c>
      <c r="P195" s="199" t="s">
        <v>466</v>
      </c>
    </row>
    <row r="196" spans="1:17" s="195" customFormat="1" ht="60" x14ac:dyDescent="0.25">
      <c r="A196" s="189" t="s">
        <v>944</v>
      </c>
      <c r="B196" s="192"/>
      <c r="C196" s="196" t="s">
        <v>945</v>
      </c>
      <c r="D196" s="197" t="s">
        <v>946</v>
      </c>
      <c r="E196" s="198">
        <v>22161.420000000002</v>
      </c>
      <c r="F196" s="198">
        <v>22161.420000000002</v>
      </c>
      <c r="G196" s="198">
        <v>0</v>
      </c>
      <c r="H196" s="198">
        <v>22161.4</v>
      </c>
      <c r="I196" s="198">
        <v>22161.4</v>
      </c>
      <c r="J196" s="198">
        <v>0</v>
      </c>
      <c r="K196" s="198">
        <v>9636.8765899999999</v>
      </c>
      <c r="L196" s="198">
        <v>9636.8765899999999</v>
      </c>
      <c r="M196" s="198">
        <v>0</v>
      </c>
      <c r="N196" s="199">
        <v>43.484962998727511</v>
      </c>
      <c r="O196" s="199">
        <v>43.484962998727511</v>
      </c>
      <c r="P196" s="199" t="s">
        <v>466</v>
      </c>
    </row>
    <row r="197" spans="1:17" s="189" customFormat="1" ht="75" x14ac:dyDescent="0.25">
      <c r="A197" s="189" t="s">
        <v>947</v>
      </c>
      <c r="B197" s="190"/>
      <c r="C197" s="196" t="s">
        <v>948</v>
      </c>
      <c r="D197" s="197" t="s">
        <v>949</v>
      </c>
      <c r="E197" s="198">
        <v>724</v>
      </c>
      <c r="F197" s="198">
        <v>36.200000000000045</v>
      </c>
      <c r="G197" s="198">
        <v>687.8</v>
      </c>
      <c r="H197" s="198">
        <v>724</v>
      </c>
      <c r="I197" s="198">
        <v>36.200000000000045</v>
      </c>
      <c r="J197" s="198">
        <v>687.8</v>
      </c>
      <c r="K197" s="198">
        <v>0</v>
      </c>
      <c r="L197" s="198">
        <v>0</v>
      </c>
      <c r="M197" s="198">
        <v>0</v>
      </c>
      <c r="N197" s="201">
        <v>0</v>
      </c>
      <c r="O197" s="201">
        <v>0</v>
      </c>
      <c r="P197" s="201">
        <v>0</v>
      </c>
      <c r="Q197" s="195"/>
    </row>
    <row r="198" spans="1:17" s="189" customFormat="1" ht="30" x14ac:dyDescent="0.25">
      <c r="A198" s="189" t="s">
        <v>950</v>
      </c>
      <c r="B198" s="190"/>
      <c r="C198" s="196" t="s">
        <v>951</v>
      </c>
      <c r="D198" s="197" t="s">
        <v>952</v>
      </c>
      <c r="E198" s="198">
        <v>3748.8</v>
      </c>
      <c r="F198" s="198">
        <v>3748.8</v>
      </c>
      <c r="G198" s="198">
        <v>0</v>
      </c>
      <c r="H198" s="198">
        <v>4448.8</v>
      </c>
      <c r="I198" s="198">
        <v>4448.8</v>
      </c>
      <c r="J198" s="198">
        <v>0</v>
      </c>
      <c r="K198" s="198">
        <v>450</v>
      </c>
      <c r="L198" s="198">
        <v>450</v>
      </c>
      <c r="M198" s="198">
        <v>0</v>
      </c>
      <c r="N198" s="201">
        <v>10.115087214529762</v>
      </c>
      <c r="O198" s="201">
        <v>10.115087214529762</v>
      </c>
      <c r="P198" s="201" t="s">
        <v>466</v>
      </c>
      <c r="Q198" s="195"/>
    </row>
    <row r="199" spans="1:17" s="195" customFormat="1" ht="57" x14ac:dyDescent="0.25">
      <c r="A199" s="189" t="s">
        <v>953</v>
      </c>
      <c r="B199" s="192">
        <v>23</v>
      </c>
      <c r="C199" s="193" t="s">
        <v>393</v>
      </c>
      <c r="D199" s="192" t="s">
        <v>394</v>
      </c>
      <c r="E199" s="194">
        <v>385033.92999999993</v>
      </c>
      <c r="F199" s="194">
        <v>3850.4299999999989</v>
      </c>
      <c r="G199" s="194">
        <v>381183.49999999994</v>
      </c>
      <c r="H199" s="194">
        <v>385033.96899999998</v>
      </c>
      <c r="I199" s="194">
        <v>3850.4689999999741</v>
      </c>
      <c r="J199" s="194">
        <v>381183.5</v>
      </c>
      <c r="K199" s="194">
        <v>149660.11112999998</v>
      </c>
      <c r="L199" s="194">
        <v>1496.6668899999809</v>
      </c>
      <c r="M199" s="194">
        <v>148163.44424000001</v>
      </c>
      <c r="N199" s="191">
        <v>38.869326651540185</v>
      </c>
      <c r="O199" s="191">
        <v>38.869729635532472</v>
      </c>
      <c r="P199" s="191">
        <v>38.869322580856732</v>
      </c>
    </row>
    <row r="200" spans="1:17" s="189" customFormat="1" ht="45" x14ac:dyDescent="0.25">
      <c r="A200" s="189" t="s">
        <v>954</v>
      </c>
      <c r="B200" s="190"/>
      <c r="C200" s="196" t="s">
        <v>955</v>
      </c>
      <c r="D200" s="197" t="s">
        <v>956</v>
      </c>
      <c r="E200" s="198">
        <v>3086.5</v>
      </c>
      <c r="F200" s="198">
        <v>30.900000000000091</v>
      </c>
      <c r="G200" s="198">
        <v>3055.6</v>
      </c>
      <c r="H200" s="198">
        <v>3086.5</v>
      </c>
      <c r="I200" s="198">
        <v>30.900000000000091</v>
      </c>
      <c r="J200" s="198">
        <v>3055.6</v>
      </c>
      <c r="K200" s="198">
        <v>3086.5</v>
      </c>
      <c r="L200" s="198">
        <v>30.900000000000091</v>
      </c>
      <c r="M200" s="198">
        <v>3055.6</v>
      </c>
      <c r="N200" s="201">
        <v>100</v>
      </c>
      <c r="O200" s="201">
        <v>100</v>
      </c>
      <c r="P200" s="201">
        <v>100</v>
      </c>
      <c r="Q200" s="195"/>
    </row>
    <row r="201" spans="1:17" s="189" customFormat="1" ht="30" x14ac:dyDescent="0.25">
      <c r="A201" s="189" t="s">
        <v>957</v>
      </c>
      <c r="B201" s="190"/>
      <c r="C201" s="196" t="s">
        <v>958</v>
      </c>
      <c r="D201" s="197" t="s">
        <v>959</v>
      </c>
      <c r="E201" s="198">
        <v>292200.39999999997</v>
      </c>
      <c r="F201" s="198">
        <v>2922</v>
      </c>
      <c r="G201" s="198">
        <v>289278.39999999997</v>
      </c>
      <c r="H201" s="198">
        <v>292200.495</v>
      </c>
      <c r="I201" s="198">
        <v>2922.0949999999721</v>
      </c>
      <c r="J201" s="198">
        <v>289278.40000000002</v>
      </c>
      <c r="K201" s="198">
        <v>122333.61112999999</v>
      </c>
      <c r="L201" s="198">
        <v>1223.3672099999822</v>
      </c>
      <c r="M201" s="198">
        <v>121110.24392000001</v>
      </c>
      <c r="N201" s="201">
        <v>41.866325767175717</v>
      </c>
      <c r="O201" s="201">
        <v>41.866099835905189</v>
      </c>
      <c r="P201" s="201">
        <v>41.866328049380805</v>
      </c>
      <c r="Q201" s="195"/>
    </row>
    <row r="202" spans="1:17" s="189" customFormat="1" ht="30" x14ac:dyDescent="0.25">
      <c r="A202" s="189" t="s">
        <v>960</v>
      </c>
      <c r="B202" s="190"/>
      <c r="C202" s="196" t="s">
        <v>961</v>
      </c>
      <c r="D202" s="197" t="s">
        <v>962</v>
      </c>
      <c r="E202" s="198">
        <v>89747.03</v>
      </c>
      <c r="F202" s="198">
        <v>897.52999999999884</v>
      </c>
      <c r="G202" s="198">
        <v>88849.5</v>
      </c>
      <c r="H202" s="198">
        <v>89746.974000000002</v>
      </c>
      <c r="I202" s="198">
        <v>897.47400000000198</v>
      </c>
      <c r="J202" s="198">
        <v>88849.5</v>
      </c>
      <c r="K202" s="198">
        <v>24240</v>
      </c>
      <c r="L202" s="198">
        <v>242.39967999999863</v>
      </c>
      <c r="M202" s="198">
        <v>23997.600320000001</v>
      </c>
      <c r="N202" s="201">
        <v>27.009267187103152</v>
      </c>
      <c r="O202" s="201">
        <v>27.00910332778421</v>
      </c>
      <c r="P202" s="201">
        <v>27.009268842255725</v>
      </c>
      <c r="Q202" s="195"/>
    </row>
    <row r="203" spans="1:17" s="195" customFormat="1" ht="57" x14ac:dyDescent="0.25">
      <c r="A203" s="189" t="s">
        <v>963</v>
      </c>
      <c r="B203" s="192">
        <v>24</v>
      </c>
      <c r="C203" s="193" t="s">
        <v>427</v>
      </c>
      <c r="D203" s="192" t="s">
        <v>428</v>
      </c>
      <c r="E203" s="205">
        <v>293367.73</v>
      </c>
      <c r="F203" s="205">
        <v>97944.729999999981</v>
      </c>
      <c r="G203" s="205">
        <v>195423.00000000003</v>
      </c>
      <c r="H203" s="194">
        <v>293367.69069999998</v>
      </c>
      <c r="I203" s="194">
        <v>97944.690700000006</v>
      </c>
      <c r="J203" s="194">
        <v>195423</v>
      </c>
      <c r="K203" s="194">
        <v>139404.67671999999</v>
      </c>
      <c r="L203" s="194">
        <v>33651.452869999994</v>
      </c>
      <c r="M203" s="194">
        <v>105753.22384999999</v>
      </c>
      <c r="N203" s="191">
        <v>47.518755861413609</v>
      </c>
      <c r="O203" s="191">
        <v>34.357607982113919</v>
      </c>
      <c r="P203" s="191">
        <v>54.115034489287339</v>
      </c>
    </row>
    <row r="204" spans="1:17" s="195" customFormat="1" x14ac:dyDescent="0.25">
      <c r="A204" s="189" t="s">
        <v>964</v>
      </c>
      <c r="B204" s="192"/>
      <c r="C204" s="196" t="s">
        <v>965</v>
      </c>
      <c r="D204" s="197" t="s">
        <v>966</v>
      </c>
      <c r="E204" s="198">
        <v>9492.02</v>
      </c>
      <c r="F204" s="198">
        <v>94.920000000000073</v>
      </c>
      <c r="G204" s="198">
        <v>9397.1</v>
      </c>
      <c r="H204" s="198">
        <v>9492.020199999999</v>
      </c>
      <c r="I204" s="198">
        <v>94.920199999998658</v>
      </c>
      <c r="J204" s="198">
        <v>9397.1</v>
      </c>
      <c r="K204" s="198">
        <v>9492.02</v>
      </c>
      <c r="L204" s="198">
        <v>94.920200000000477</v>
      </c>
      <c r="M204" s="198">
        <v>9397.0998</v>
      </c>
      <c r="N204" s="199">
        <v>99.999997892967002</v>
      </c>
      <c r="O204" s="199">
        <v>100.0000000000019</v>
      </c>
      <c r="P204" s="199">
        <v>99.999997871683803</v>
      </c>
    </row>
    <row r="205" spans="1:17" s="195" customFormat="1" ht="30" x14ac:dyDescent="0.25">
      <c r="A205" s="189" t="s">
        <v>967</v>
      </c>
      <c r="B205" s="192"/>
      <c r="C205" s="196" t="s">
        <v>968</v>
      </c>
      <c r="D205" s="197" t="s">
        <v>969</v>
      </c>
      <c r="E205" s="198">
        <v>187904.95</v>
      </c>
      <c r="F205" s="198">
        <v>1879.0499999999884</v>
      </c>
      <c r="G205" s="198">
        <v>186025.90000000002</v>
      </c>
      <c r="H205" s="198">
        <v>187904.94949</v>
      </c>
      <c r="I205" s="198">
        <v>1879.0494900000049</v>
      </c>
      <c r="J205" s="198">
        <v>186025.9</v>
      </c>
      <c r="K205" s="198">
        <v>97329.418219999992</v>
      </c>
      <c r="L205" s="198">
        <v>973.29416999999376</v>
      </c>
      <c r="M205" s="198">
        <v>96356.124049999999</v>
      </c>
      <c r="N205" s="199">
        <v>51.797155149007779</v>
      </c>
      <c r="O205" s="199">
        <v>51.79715463481439</v>
      </c>
      <c r="P205" s="199">
        <v>51.797155154201647</v>
      </c>
    </row>
    <row r="206" spans="1:17" s="195" customFormat="1" ht="45" x14ac:dyDescent="0.25">
      <c r="A206" s="189" t="s">
        <v>970</v>
      </c>
      <c r="B206" s="192"/>
      <c r="C206" s="196" t="s">
        <v>971</v>
      </c>
      <c r="D206" s="197" t="s">
        <v>972</v>
      </c>
      <c r="E206" s="198">
        <v>11250</v>
      </c>
      <c r="F206" s="198">
        <v>11250</v>
      </c>
      <c r="G206" s="198">
        <v>0</v>
      </c>
      <c r="H206" s="198">
        <v>11250.00001</v>
      </c>
      <c r="I206" s="198">
        <v>11250.00001</v>
      </c>
      <c r="J206" s="198">
        <v>0</v>
      </c>
      <c r="K206" s="198">
        <v>878.92021999999997</v>
      </c>
      <c r="L206" s="198">
        <v>878.92021999999997</v>
      </c>
      <c r="M206" s="198">
        <v>0</v>
      </c>
      <c r="N206" s="199">
        <v>7.8126241708332227</v>
      </c>
      <c r="O206" s="199">
        <v>7.8126241708332227</v>
      </c>
      <c r="P206" s="199" t="s">
        <v>466</v>
      </c>
    </row>
    <row r="207" spans="1:17" s="195" customFormat="1" ht="38.25" customHeight="1" x14ac:dyDescent="0.25">
      <c r="A207" s="189" t="s">
        <v>973</v>
      </c>
      <c r="B207" s="192"/>
      <c r="C207" s="196" t="s">
        <v>974</v>
      </c>
      <c r="D207" s="197" t="s">
        <v>975</v>
      </c>
      <c r="E207" s="198">
        <v>1630.42</v>
      </c>
      <c r="F207" s="198">
        <v>1630.42</v>
      </c>
      <c r="G207" s="198">
        <v>0</v>
      </c>
      <c r="H207" s="198">
        <v>1630.4</v>
      </c>
      <c r="I207" s="198">
        <v>1630.4</v>
      </c>
      <c r="J207" s="198">
        <v>0</v>
      </c>
      <c r="K207" s="198">
        <v>0</v>
      </c>
      <c r="L207" s="198">
        <v>0</v>
      </c>
      <c r="M207" s="198">
        <v>0</v>
      </c>
      <c r="N207" s="199">
        <v>0</v>
      </c>
      <c r="O207" s="199">
        <v>0</v>
      </c>
      <c r="P207" s="199" t="s">
        <v>466</v>
      </c>
    </row>
    <row r="208" spans="1:17" s="195" customFormat="1" ht="38.25" customHeight="1" x14ac:dyDescent="0.25">
      <c r="A208" s="189" t="s">
        <v>976</v>
      </c>
      <c r="B208" s="192"/>
      <c r="C208" s="196" t="s">
        <v>977</v>
      </c>
      <c r="D208" s="197" t="s">
        <v>978</v>
      </c>
      <c r="E208" s="198">
        <v>16168.3</v>
      </c>
      <c r="F208" s="198">
        <v>16168.3</v>
      </c>
      <c r="G208" s="198">
        <v>0</v>
      </c>
      <c r="H208" s="198">
        <v>16168.3</v>
      </c>
      <c r="I208" s="198">
        <v>16168.3</v>
      </c>
      <c r="J208" s="198">
        <v>0</v>
      </c>
      <c r="K208" s="198">
        <v>3869.5103599999998</v>
      </c>
      <c r="L208" s="198">
        <v>3869.5103599999998</v>
      </c>
      <c r="M208" s="198">
        <v>0</v>
      </c>
      <c r="N208" s="199">
        <v>23.932697686213146</v>
      </c>
      <c r="O208" s="199">
        <v>23.932697686213146</v>
      </c>
      <c r="P208" s="199" t="s">
        <v>466</v>
      </c>
    </row>
    <row r="209" spans="1:17" s="195" customFormat="1" ht="38.25" customHeight="1" x14ac:dyDescent="0.25">
      <c r="A209" s="189" t="s">
        <v>979</v>
      </c>
      <c r="B209" s="192"/>
      <c r="C209" s="196" t="s">
        <v>980</v>
      </c>
      <c r="D209" s="197" t="s">
        <v>981</v>
      </c>
      <c r="E209" s="198">
        <v>8396.7900000000009</v>
      </c>
      <c r="F209" s="198">
        <v>8396.7900000000009</v>
      </c>
      <c r="G209" s="198">
        <v>0</v>
      </c>
      <c r="H209" s="198">
        <v>8396.7999999999993</v>
      </c>
      <c r="I209" s="198">
        <v>8396.7999999999993</v>
      </c>
      <c r="J209" s="198">
        <v>0</v>
      </c>
      <c r="K209" s="198">
        <v>970.85</v>
      </c>
      <c r="L209" s="198">
        <v>970.85</v>
      </c>
      <c r="M209" s="198">
        <v>0</v>
      </c>
      <c r="N209" s="199">
        <v>11.562142721036587</v>
      </c>
      <c r="O209" s="199">
        <v>11.562142721036587</v>
      </c>
      <c r="P209" s="199" t="s">
        <v>466</v>
      </c>
    </row>
    <row r="210" spans="1:17" s="195" customFormat="1" ht="38.25" customHeight="1" x14ac:dyDescent="0.25">
      <c r="A210" s="189" t="s">
        <v>982</v>
      </c>
      <c r="B210" s="192"/>
      <c r="C210" s="196" t="s">
        <v>983</v>
      </c>
      <c r="D210" s="197" t="s">
        <v>984</v>
      </c>
      <c r="E210" s="198">
        <v>58525.25</v>
      </c>
      <c r="F210" s="198">
        <v>58525.25</v>
      </c>
      <c r="G210" s="198">
        <v>0</v>
      </c>
      <c r="H210" s="198">
        <v>58525.220999999998</v>
      </c>
      <c r="I210" s="198">
        <v>58525.220999999998</v>
      </c>
      <c r="J210" s="198">
        <v>0</v>
      </c>
      <c r="K210" s="198">
        <v>26863.957920000001</v>
      </c>
      <c r="L210" s="198">
        <v>26863.957920000001</v>
      </c>
      <c r="M210" s="198">
        <v>0</v>
      </c>
      <c r="N210" s="199">
        <v>45.901506155781966</v>
      </c>
      <c r="O210" s="199">
        <v>45.901506155781966</v>
      </c>
      <c r="P210" s="199" t="s">
        <v>466</v>
      </c>
    </row>
    <row r="211" spans="1:17" s="195" customFormat="1" ht="57" x14ac:dyDescent="0.25">
      <c r="A211" s="189" t="s">
        <v>985</v>
      </c>
      <c r="B211" s="192">
        <v>25</v>
      </c>
      <c r="C211" s="193" t="s">
        <v>395</v>
      </c>
      <c r="D211" s="192" t="s">
        <v>397</v>
      </c>
      <c r="E211" s="194">
        <v>511004.41000000003</v>
      </c>
      <c r="F211" s="194">
        <v>48018.910000000025</v>
      </c>
      <c r="G211" s="194">
        <v>462985.5</v>
      </c>
      <c r="H211" s="194">
        <v>469825.22927999997</v>
      </c>
      <c r="I211" s="194">
        <v>47607.129280000008</v>
      </c>
      <c r="J211" s="194">
        <v>422218.1</v>
      </c>
      <c r="K211" s="194">
        <v>389773.07339999999</v>
      </c>
      <c r="L211" s="194">
        <v>23030.673399999992</v>
      </c>
      <c r="M211" s="194">
        <v>366742.4</v>
      </c>
      <c r="N211" s="191">
        <v>82.961290520162422</v>
      </c>
      <c r="O211" s="191">
        <v>48.376522063629857</v>
      </c>
      <c r="P211" s="191">
        <v>86.8608901418485</v>
      </c>
    </row>
    <row r="212" spans="1:17" s="195" customFormat="1" ht="30" x14ac:dyDescent="0.25">
      <c r="A212" s="189" t="s">
        <v>986</v>
      </c>
      <c r="B212" s="192"/>
      <c r="C212" s="196" t="s">
        <v>987</v>
      </c>
      <c r="D212" s="197" t="s">
        <v>988</v>
      </c>
      <c r="E212" s="198">
        <v>10787.18</v>
      </c>
      <c r="F212" s="198">
        <v>10787.18</v>
      </c>
      <c r="G212" s="198">
        <v>0</v>
      </c>
      <c r="H212" s="198">
        <v>10787.2</v>
      </c>
      <c r="I212" s="198">
        <v>10787.2</v>
      </c>
      <c r="J212" s="198">
        <v>0</v>
      </c>
      <c r="K212" s="198">
        <v>4959.5230000000001</v>
      </c>
      <c r="L212" s="198">
        <v>4959.5230000000001</v>
      </c>
      <c r="M212" s="198">
        <v>0</v>
      </c>
      <c r="N212" s="199">
        <v>45.975999332542273</v>
      </c>
      <c r="O212" s="199">
        <v>45.975999332542273</v>
      </c>
      <c r="P212" s="199" t="s">
        <v>466</v>
      </c>
    </row>
    <row r="213" spans="1:17" s="195" customFormat="1" ht="30" x14ac:dyDescent="0.25">
      <c r="A213" s="189" t="s">
        <v>989</v>
      </c>
      <c r="B213" s="192"/>
      <c r="C213" s="196" t="s">
        <v>990</v>
      </c>
      <c r="D213" s="197" t="s">
        <v>991</v>
      </c>
      <c r="E213" s="198">
        <v>467662.15</v>
      </c>
      <c r="F213" s="198">
        <v>4676.6500000000233</v>
      </c>
      <c r="G213" s="198">
        <v>462985.5</v>
      </c>
      <c r="H213" s="198">
        <v>426482.92927999998</v>
      </c>
      <c r="I213" s="198">
        <v>4264.8292800000054</v>
      </c>
      <c r="J213" s="198">
        <v>422218.1</v>
      </c>
      <c r="K213" s="198">
        <v>370446.86868000001</v>
      </c>
      <c r="L213" s="198">
        <v>3704.4686799999909</v>
      </c>
      <c r="M213" s="198">
        <v>366742.4</v>
      </c>
      <c r="N213" s="199">
        <v>86.860890142871241</v>
      </c>
      <c r="O213" s="199">
        <v>86.860890244122174</v>
      </c>
      <c r="P213" s="199">
        <v>86.8608901418485</v>
      </c>
    </row>
    <row r="214" spans="1:17" s="189" customFormat="1" ht="45" x14ac:dyDescent="0.25">
      <c r="A214" s="189" t="s">
        <v>992</v>
      </c>
      <c r="B214" s="190"/>
      <c r="C214" s="196" t="s">
        <v>993</v>
      </c>
      <c r="D214" s="197" t="s">
        <v>994</v>
      </c>
      <c r="E214" s="198">
        <v>32555.08</v>
      </c>
      <c r="F214" s="198">
        <v>32555.08</v>
      </c>
      <c r="G214" s="198">
        <v>0</v>
      </c>
      <c r="H214" s="198">
        <v>32555.1</v>
      </c>
      <c r="I214" s="198">
        <v>32555.1</v>
      </c>
      <c r="J214" s="198">
        <v>0</v>
      </c>
      <c r="K214" s="198">
        <v>14366.68172</v>
      </c>
      <c r="L214" s="198">
        <v>14366.68172</v>
      </c>
      <c r="M214" s="198">
        <v>0</v>
      </c>
      <c r="N214" s="201">
        <v>44.130356595433589</v>
      </c>
      <c r="O214" s="201">
        <v>44.130356595433589</v>
      </c>
      <c r="P214" s="201" t="s">
        <v>466</v>
      </c>
      <c r="Q214" s="195"/>
    </row>
    <row r="215" spans="1:17" s="195" customFormat="1" ht="57" x14ac:dyDescent="0.25">
      <c r="A215" s="189" t="s">
        <v>995</v>
      </c>
      <c r="B215" s="192">
        <v>26</v>
      </c>
      <c r="C215" s="193" t="s">
        <v>398</v>
      </c>
      <c r="D215" s="192" t="s">
        <v>399</v>
      </c>
      <c r="E215" s="205">
        <v>9240</v>
      </c>
      <c r="F215" s="205">
        <v>9240</v>
      </c>
      <c r="G215" s="205">
        <v>0</v>
      </c>
      <c r="H215" s="194">
        <v>9240</v>
      </c>
      <c r="I215" s="194">
        <v>9240</v>
      </c>
      <c r="J215" s="194">
        <v>0</v>
      </c>
      <c r="K215" s="194">
        <v>150</v>
      </c>
      <c r="L215" s="194">
        <v>150</v>
      </c>
      <c r="M215" s="194">
        <v>0</v>
      </c>
      <c r="N215" s="205">
        <v>1.6233766233766231</v>
      </c>
      <c r="O215" s="205">
        <v>1.6233766233766231</v>
      </c>
      <c r="P215" s="205" t="s">
        <v>466</v>
      </c>
    </row>
    <row r="216" spans="1:17" s="195" customFormat="1" ht="30" x14ac:dyDescent="0.25">
      <c r="A216" s="189" t="s">
        <v>996</v>
      </c>
      <c r="B216" s="192"/>
      <c r="C216" s="196" t="s">
        <v>997</v>
      </c>
      <c r="D216" s="197" t="s">
        <v>998</v>
      </c>
      <c r="E216" s="198">
        <v>9240</v>
      </c>
      <c r="F216" s="198">
        <v>9240</v>
      </c>
      <c r="G216" s="198">
        <v>0</v>
      </c>
      <c r="H216" s="198">
        <v>9240</v>
      </c>
      <c r="I216" s="198">
        <v>9240</v>
      </c>
      <c r="J216" s="198">
        <v>0</v>
      </c>
      <c r="K216" s="198">
        <v>150</v>
      </c>
      <c r="L216" s="198">
        <v>150</v>
      </c>
      <c r="M216" s="198">
        <v>0</v>
      </c>
      <c r="N216" s="201">
        <v>1.6233766233766231</v>
      </c>
      <c r="O216" s="201">
        <v>1.6233766233766231</v>
      </c>
      <c r="P216" s="201" t="s">
        <v>466</v>
      </c>
    </row>
    <row r="217" spans="1:17" s="195" customFormat="1" ht="16.5" x14ac:dyDescent="0.25">
      <c r="A217" s="189"/>
      <c r="B217" s="192"/>
      <c r="C217" s="193" t="s">
        <v>400</v>
      </c>
      <c r="D217" s="192"/>
      <c r="E217" s="205">
        <v>4670320.5269999998</v>
      </c>
      <c r="F217" s="205">
        <v>4548339.1269999994</v>
      </c>
      <c r="G217" s="205">
        <v>121981.4</v>
      </c>
      <c r="H217" s="194">
        <v>3962208.79</v>
      </c>
      <c r="I217" s="194">
        <v>3732793.57</v>
      </c>
      <c r="J217" s="194">
        <v>229415.22</v>
      </c>
      <c r="K217" s="194">
        <v>1101148.5</v>
      </c>
      <c r="L217" s="194">
        <v>954694</v>
      </c>
      <c r="M217" s="194">
        <v>146454.5</v>
      </c>
      <c r="N217" s="191">
        <v>27.79127901535951</v>
      </c>
      <c r="O217" s="191">
        <v>25.575858458200251</v>
      </c>
      <c r="P217" s="191">
        <v>63.838179524444804</v>
      </c>
    </row>
    <row r="218" spans="1:17" ht="37.5" x14ac:dyDescent="0.3">
      <c r="B218" s="233"/>
      <c r="C218" s="234" t="s">
        <v>401</v>
      </c>
      <c r="D218" s="235"/>
      <c r="E218" s="236">
        <v>62272688.361000001</v>
      </c>
      <c r="F218" s="236">
        <v>42620784.680999994</v>
      </c>
      <c r="G218" s="236">
        <v>19651903.679999996</v>
      </c>
      <c r="H218" s="236">
        <v>63775613.862789996</v>
      </c>
      <c r="I218" s="236">
        <v>43873560.887030005</v>
      </c>
      <c r="J218" s="236">
        <v>19902052.975759994</v>
      </c>
      <c r="K218" s="236">
        <v>28175337.449999999</v>
      </c>
      <c r="L218" s="236">
        <v>18410883.321310006</v>
      </c>
      <c r="M218" s="236">
        <v>9764454.1010300014</v>
      </c>
      <c r="N218" s="236">
        <v>44.178857271304075</v>
      </c>
      <c r="O218" s="236">
        <v>41.963503643381429</v>
      </c>
      <c r="P218" s="236">
        <v>49.062547029307808</v>
      </c>
      <c r="Q218" s="195"/>
    </row>
    <row r="220" spans="1:17" ht="15" customHeight="1" x14ac:dyDescent="0.25">
      <c r="C220" s="334" t="s">
        <v>430</v>
      </c>
      <c r="D220" s="334"/>
      <c r="E220" s="334"/>
      <c r="F220" s="334"/>
      <c r="G220" s="334"/>
      <c r="H220" s="334"/>
      <c r="I220" s="334"/>
      <c r="J220" s="334"/>
      <c r="K220" s="334"/>
      <c r="L220" s="334"/>
      <c r="M220" s="334"/>
      <c r="N220" s="334"/>
      <c r="O220" s="334"/>
      <c r="P220" s="334"/>
    </row>
    <row r="221" spans="1:17" x14ac:dyDescent="0.25">
      <c r="A221" s="206"/>
      <c r="I221" s="207"/>
      <c r="J221" s="207"/>
    </row>
    <row r="222" spans="1:17" x14ac:dyDescent="0.25">
      <c r="H222" s="207"/>
      <c r="I222" s="207"/>
      <c r="J222" s="207"/>
    </row>
    <row r="224" spans="1:17" x14ac:dyDescent="0.25">
      <c r="E224" s="208"/>
    </row>
  </sheetData>
  <autoFilter ref="A4:Q218"/>
  <mergeCells count="15">
    <mergeCell ref="C220:P220"/>
    <mergeCell ref="A1:P1"/>
    <mergeCell ref="L2:M2"/>
    <mergeCell ref="O2:P2"/>
    <mergeCell ref="B3:B4"/>
    <mergeCell ref="C3:C4"/>
    <mergeCell ref="D3:D4"/>
    <mergeCell ref="E3:E4"/>
    <mergeCell ref="F3:G3"/>
    <mergeCell ref="H3:H4"/>
    <mergeCell ref="I3:J3"/>
    <mergeCell ref="K3:K4"/>
    <mergeCell ref="L3:M3"/>
    <mergeCell ref="N3:N4"/>
    <mergeCell ref="O3:P3"/>
  </mergeCells>
  <pageMargins left="0.23611111111111099" right="0.23611111111111099" top="0.15763888888888899" bottom="0.39374999999999999" header="0.511811023622047" footer="0.15763888888888899"/>
  <pageSetup paperSize="9" scale="58" fitToHeight="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154</vt:i4>
      </vt:variant>
    </vt:vector>
  </HeadingPairs>
  <TitlesOfParts>
    <vt:vector size="157" baseType="lpstr">
      <vt:lpstr>Респ на 1.07.2024г </vt:lpstr>
      <vt:lpstr>Консолид на 01.07.2024г </vt:lpstr>
      <vt:lpstr>ГП на 01.07.24</vt:lpstr>
      <vt:lpstr>'Респ на 1.07.2024г '!Z_0022B472_C235_4470_83D2_0ABE03A130BD_.wvu.FilterData</vt:lpstr>
      <vt:lpstr>'Респ на 1.07.2024г '!Z_03D43F2C_D730_4D3C_A7D4_3026787D622A_.wvu.Cols</vt:lpstr>
      <vt:lpstr>'Респ на 1.07.2024г '!Z_03D43F2C_D730_4D3C_A7D4_3026787D622A_.wvu.FilterData</vt:lpstr>
      <vt:lpstr>'Респ на 1.07.2024г '!Z_03D43F2C_D730_4D3C_A7D4_3026787D622A_.wvu.PrintArea</vt:lpstr>
      <vt:lpstr>'Респ на 1.07.2024г '!Z_03D43F2C_D730_4D3C_A7D4_3026787D622A_.wvu.PrintTitles</vt:lpstr>
      <vt:lpstr>'Респ на 1.07.2024г '!Z_03D43F2C_D730_4D3C_A7D4_3026787D622A_.wvu.Rows</vt:lpstr>
      <vt:lpstr>'Респ на 1.07.2024г '!Z_0CF5A121_EB85_4A79_B8D8_D12CF88DF0C4_.wvu.FilterData</vt:lpstr>
      <vt:lpstr>'Консолид на 01.07.2024г '!Z_128925EF_7E42_46B7_84AF_C6DDEA2C2FF1_.wvu.FilterData</vt:lpstr>
      <vt:lpstr>'Респ на 1.07.2024г '!Z_128925EF_7E42_46B7_84AF_C6DDEA2C2FF1_.wvu.FilterData</vt:lpstr>
      <vt:lpstr>'Консолид на 01.07.2024г '!Z_128925EF_7E42_46B7_84AF_C6DDEA2C2FF1_.wvu.PrintArea</vt:lpstr>
      <vt:lpstr>'Респ на 1.07.2024г '!Z_128925EF_7E42_46B7_84AF_C6DDEA2C2FF1_.wvu.PrintArea</vt:lpstr>
      <vt:lpstr>'Консолид на 01.07.2024г '!Z_128925EF_7E42_46B7_84AF_C6DDEA2C2FF1_.wvu.PrintTitles</vt:lpstr>
      <vt:lpstr>'Респ на 1.07.2024г '!Z_128925EF_7E42_46B7_84AF_C6DDEA2C2FF1_.wvu.PrintTitles</vt:lpstr>
      <vt:lpstr>'Респ на 1.07.2024г '!Z_128925EF_7E42_46B7_84AF_C6DDEA2C2FF1_.wvu.Rows</vt:lpstr>
      <vt:lpstr>'Консолид на 01.07.2024г '!Z_13F4C31C_6147_44BF_9AB6_E90123A1AD35_.wvu.FilterData</vt:lpstr>
      <vt:lpstr>'Респ на 1.07.2024г '!Z_13F4C31C_6147_44BF_9AB6_E90123A1AD35_.wvu.FilterData</vt:lpstr>
      <vt:lpstr>'Консолид на 01.07.2024г '!Z_13F4C31C_6147_44BF_9AB6_E90123A1AD35_.wvu.PrintArea</vt:lpstr>
      <vt:lpstr>'Респ на 1.07.2024г '!Z_13F4C31C_6147_44BF_9AB6_E90123A1AD35_.wvu.PrintArea</vt:lpstr>
      <vt:lpstr>'Консолид на 01.07.2024г '!Z_13F4C31C_6147_44BF_9AB6_E90123A1AD35_.wvu.PrintTitles</vt:lpstr>
      <vt:lpstr>'Респ на 1.07.2024г '!Z_13F4C31C_6147_44BF_9AB6_E90123A1AD35_.wvu.PrintTitles</vt:lpstr>
      <vt:lpstr>'Респ на 1.07.2024г '!Z_1774FF8F_89B7_4D9E_8C1A_FF94534CFBF6_.wvu.FilterData</vt:lpstr>
      <vt:lpstr>'Респ на 1.07.2024г '!Z_1EB6CEB4_7407_4E16_9088_6AFB888EB47F_.wvu.FilterData</vt:lpstr>
      <vt:lpstr>'Респ на 1.07.2024г '!Z_203BD1FF_13E9_455B_93E6_01DEB43F90E8_.wvu.FilterData</vt:lpstr>
      <vt:lpstr>'Респ на 1.07.2024г '!Z_203BD1FF_13E9_455B_93E6_01DEB43F90E8_.wvu.PrintArea</vt:lpstr>
      <vt:lpstr>'Респ на 1.07.2024г '!Z_203BD1FF_13E9_455B_93E6_01DEB43F90E8_.wvu.PrintTitles</vt:lpstr>
      <vt:lpstr>'Респ на 1.07.2024г '!Z_203BD1FF_13E9_455B_93E6_01DEB43F90E8_.wvu.Rows</vt:lpstr>
      <vt:lpstr>'Консолид на 01.07.2024г '!Z_2B6407F0_CE08_4D2E_9CDF_B0A8F7137C5A_.wvu.FilterData</vt:lpstr>
      <vt:lpstr>'Респ на 1.07.2024г '!Z_2B6407F0_CE08_4D2E_9CDF_B0A8F7137C5A_.wvu.FilterData</vt:lpstr>
      <vt:lpstr>'Респ на 1.07.2024г '!Z_2B6407F0_CE08_4D2E_9CDF_B0A8F7137C5A_.wvu.PrintArea</vt:lpstr>
      <vt:lpstr>'Консолид на 01.07.2024г '!Z_2B6407F0_CE08_4D2E_9CDF_B0A8F7137C5A_.wvu.PrintTitles</vt:lpstr>
      <vt:lpstr>'Респ на 1.07.2024г '!Z_2B6407F0_CE08_4D2E_9CDF_B0A8F7137C5A_.wvu.PrintTitles</vt:lpstr>
      <vt:lpstr>'Консолид на 01.07.2024г '!Z_2F198003_EDB5_4171_B4E3_AFA58AEB7D90_.wvu.FilterData</vt:lpstr>
      <vt:lpstr>'Респ на 1.07.2024г '!Z_2F198003_EDB5_4171_B4E3_AFA58AEB7D90_.wvu.FilterData</vt:lpstr>
      <vt:lpstr>'Респ на 1.07.2024г '!Z_2F198003_EDB5_4171_B4E3_AFA58AEB7D90_.wvu.PrintArea</vt:lpstr>
      <vt:lpstr>'Консолид на 01.07.2024г '!Z_2F198003_EDB5_4171_B4E3_AFA58AEB7D90_.wvu.PrintTitles</vt:lpstr>
      <vt:lpstr>'Респ на 1.07.2024г '!Z_2F198003_EDB5_4171_B4E3_AFA58AEB7D90_.wvu.PrintTitles</vt:lpstr>
      <vt:lpstr>'Консолид на 01.07.2024г '!Z_3133B292_4084_4BF9_B971_C93776A9AE6C_.wvu.FilterData</vt:lpstr>
      <vt:lpstr>'Респ на 1.07.2024г '!Z_3133B292_4084_4BF9_B971_C93776A9AE6C_.wvu.FilterData</vt:lpstr>
      <vt:lpstr>'Консолид на 01.07.2024г '!Z_3133B292_4084_4BF9_B971_C93776A9AE6C_.wvu.PrintArea</vt:lpstr>
      <vt:lpstr>'Респ на 1.07.2024г '!Z_3133B292_4084_4BF9_B971_C93776A9AE6C_.wvu.PrintArea</vt:lpstr>
      <vt:lpstr>'Консолид на 01.07.2024г '!Z_3133B292_4084_4BF9_B971_C93776A9AE6C_.wvu.PrintTitles</vt:lpstr>
      <vt:lpstr>'Респ на 1.07.2024г '!Z_3133B292_4084_4BF9_B971_C93776A9AE6C_.wvu.PrintTitles</vt:lpstr>
      <vt:lpstr>'Консолид на 01.07.2024г '!Z_32E443E8_FF4A_4C2D_AE04_0EFACEC3C29A_.wvu.PrintTitles</vt:lpstr>
      <vt:lpstr>'Респ на 1.07.2024г '!Z_32E443E8_FF4A_4C2D_AE04_0EFACEC3C29A_.wvu.PrintTitles</vt:lpstr>
      <vt:lpstr>'Консолид на 01.07.2024г '!Z_33D1F4D9_CE88_454F_8AB8_DE37CC0ECE34_.wvu.FilterData</vt:lpstr>
      <vt:lpstr>'Респ на 1.07.2024г '!Z_33D1F4D9_CE88_454F_8AB8_DE37CC0ECE34_.wvu.FilterData</vt:lpstr>
      <vt:lpstr>'Респ на 1.07.2024г '!Z_35EFEA8A_C9C1_44BC_B3C2_BD58BE5080D5_.wvu.FilterData</vt:lpstr>
      <vt:lpstr>'Респ на 1.07.2024г '!Z_3A8BAC1B_997D_456C_ABAA_8DA705B5BCA9_.wvu.FilterData</vt:lpstr>
      <vt:lpstr>'Респ на 1.07.2024г '!Z_3A8BAC1B_997D_456C_ABAA_8DA705B5BCA9_.wvu.PrintArea</vt:lpstr>
      <vt:lpstr>'Респ на 1.07.2024г '!Z_3A8BAC1B_997D_456C_ABAA_8DA705B5BCA9_.wvu.PrintTitles</vt:lpstr>
      <vt:lpstr>'Респ на 1.07.2024г '!Z_3A8BAC1B_997D_456C_ABAA_8DA705B5BCA9_.wvu.Rows</vt:lpstr>
      <vt:lpstr>'Консолид на 01.07.2024г '!Z_3C58E1C6_1079_4128_A0D9_B3AAD9DF78DE_.wvu.FilterData</vt:lpstr>
      <vt:lpstr>'Респ на 1.07.2024г '!Z_3C58E1C6_1079_4128_A0D9_B3AAD9DF78DE_.wvu.FilterData</vt:lpstr>
      <vt:lpstr>'Консолид на 01.07.2024г '!Z_3C58E1C6_1079_4128_A0D9_B3AAD9DF78DE_.wvu.PrintArea</vt:lpstr>
      <vt:lpstr>'Респ на 1.07.2024г '!Z_3C58E1C6_1079_4128_A0D9_B3AAD9DF78DE_.wvu.PrintArea</vt:lpstr>
      <vt:lpstr>'Консолид на 01.07.2024г '!Z_3C58E1C6_1079_4128_A0D9_B3AAD9DF78DE_.wvu.PrintTitles</vt:lpstr>
      <vt:lpstr>'Респ на 1.07.2024г '!Z_3C58E1C6_1079_4128_A0D9_B3AAD9DF78DE_.wvu.PrintTitles</vt:lpstr>
      <vt:lpstr>'Консолид на 01.07.2024г '!Z_3D689EE9_18CA_4298_A1C2_D9AA17355442_.wvu.FilterData</vt:lpstr>
      <vt:lpstr>'Респ на 1.07.2024г '!Z_3D689EE9_18CA_4298_A1C2_D9AA17355442_.wvu.FilterData</vt:lpstr>
      <vt:lpstr>'Респ на 1.07.2024г '!Z_40215E52_3EC3_4BE4_8111_3ADF4444700F_.wvu.FilterData</vt:lpstr>
      <vt:lpstr>'Респ на 1.07.2024г '!Z_4B87C5C0_3227_4BD6_9D73_275847E73B71_.wvu.FilterData</vt:lpstr>
      <vt:lpstr>'Респ на 1.07.2024г '!Z_4DD19C75_6D2F_45B8_BEAF_8FAF1123D5B6_.wvu.FilterData</vt:lpstr>
      <vt:lpstr>'Респ на 1.07.2024г '!Z_5109F83B_01B3_47C2_943B_078E4E3E8C17_.wvu.FilterData</vt:lpstr>
      <vt:lpstr>'Респ на 1.07.2024г '!Z_5C18CE11_A5A2_45E8_819B_4EEAC55DF6C3_.wvu.FilterData</vt:lpstr>
      <vt:lpstr>'Консолид на 01.07.2024г '!Z_5D2BA769_2C37_477C_9DDC_B352F63D2646_.wvu.FilterData</vt:lpstr>
      <vt:lpstr>'Респ на 1.07.2024г '!Z_5D2BA769_2C37_477C_9DDC_B352F63D2646_.wvu.FilterData</vt:lpstr>
      <vt:lpstr>'Респ на 1.07.2024г '!Z_62420454_3C9B_4E05_92F1_D4943B5A729E_.wvu.FilterData</vt:lpstr>
      <vt:lpstr>'Консолид на 01.07.2024г '!Z_652D049C_6628_4493_BDE8_4FFB3BE0946D_.wvu.FilterData</vt:lpstr>
      <vt:lpstr>'Респ на 1.07.2024г '!Z_652D049C_6628_4493_BDE8_4FFB3BE0946D_.wvu.FilterData</vt:lpstr>
      <vt:lpstr>'Респ на 1.07.2024г '!Z_6ED8475D_9CE9_465E_A74D_6A84F49C7DB4_.wvu.FilterData</vt:lpstr>
      <vt:lpstr>'Респ на 1.07.2024г '!Z_6ED8475D_9CE9_465E_A74D_6A84F49C7DB4_.wvu.PrintArea</vt:lpstr>
      <vt:lpstr>'Респ на 1.07.2024г '!Z_6ED8475D_9CE9_465E_A74D_6A84F49C7DB4_.wvu.PrintTitles</vt:lpstr>
      <vt:lpstr>'Респ на 1.07.2024г '!Z_715EEB6C_7499_494B_9503_96D6381021C9_.wvu.FilterData</vt:lpstr>
      <vt:lpstr>'Консолид на 01.07.2024г '!Z_72A86455_C603_4BB6_A37F_EAEE558021B2_.wvu.FilterData</vt:lpstr>
      <vt:lpstr>'Респ на 1.07.2024г '!Z_72A86455_C603_4BB6_A37F_EAEE558021B2_.wvu.FilterData</vt:lpstr>
      <vt:lpstr>'Консолид на 01.07.2024г '!Z_72A86455_C603_4BB6_A37F_EAEE558021B2_.wvu.PrintArea</vt:lpstr>
      <vt:lpstr>'Респ на 1.07.2024г '!Z_72A86455_C603_4BB6_A37F_EAEE558021B2_.wvu.PrintArea</vt:lpstr>
      <vt:lpstr>'Консолид на 01.07.2024г '!Z_72A86455_C603_4BB6_A37F_EAEE558021B2_.wvu.PrintTitles</vt:lpstr>
      <vt:lpstr>'Респ на 1.07.2024г '!Z_72A86455_C603_4BB6_A37F_EAEE558021B2_.wvu.PrintTitles</vt:lpstr>
      <vt:lpstr>'Консолид на 01.07.2024г '!Z_798591E0_E356_4BC6_9ECC_FD8AE4D529FA_.wvu.FilterData</vt:lpstr>
      <vt:lpstr>'Респ на 1.07.2024г '!Z_798591E0_E356_4BC6_9ECC_FD8AE4D529FA_.wvu.FilterData</vt:lpstr>
      <vt:lpstr>'Консолид на 01.07.2024г '!Z_79E796AA_13FC_4E13_B381_2F6143ED4EC7_.wvu.FilterData</vt:lpstr>
      <vt:lpstr>'Респ на 1.07.2024г '!Z_79E796AA_13FC_4E13_B381_2F6143ED4EC7_.wvu.FilterData</vt:lpstr>
      <vt:lpstr>'Респ на 1.07.2024г '!Z_834BE3F9_CE5F_4DFB_BC10_1E2626865DB8_.wvu.FilterData</vt:lpstr>
      <vt:lpstr>'Респ на 1.07.2024г '!Z_848CA9D8_BBC4_4E9E_967D_BAE4B1D21BC1_.wvu.FilterData</vt:lpstr>
      <vt:lpstr>'Консолид на 01.07.2024г '!Z_91A61A06_48B7_4C73_B7BE_40AA8E27B91B_.wvu.FilterData</vt:lpstr>
      <vt:lpstr>'Респ на 1.07.2024г '!Z_91A61A06_48B7_4C73_B7BE_40AA8E27B91B_.wvu.FilterData</vt:lpstr>
      <vt:lpstr>'Респ на 1.07.2024г '!Z_92A58397_6FD1_417E_8F7E_75020C95E0AA_.wvu.FilterData</vt:lpstr>
      <vt:lpstr>'Респ на 1.07.2024г '!Z_92A58397_6FD1_417E_8F7E_75020C95E0AA_.wvu.PrintArea</vt:lpstr>
      <vt:lpstr>'Респ на 1.07.2024г '!Z_92A58397_6FD1_417E_8F7E_75020C95E0AA_.wvu.PrintTitles</vt:lpstr>
      <vt:lpstr>'Респ на 1.07.2024г '!Z_92A58397_6FD1_417E_8F7E_75020C95E0AA_.wvu.Rows</vt:lpstr>
      <vt:lpstr>'Консолид на 01.07.2024г '!Z_955C3BA5_82A4_461A_A5F5_7A2871154146_.wvu.FilterData</vt:lpstr>
      <vt:lpstr>'Респ на 1.07.2024г '!Z_955C3BA5_82A4_461A_A5F5_7A2871154146_.wvu.FilterData</vt:lpstr>
      <vt:lpstr>'Респ на 1.07.2024г '!Z_9B19ABD6_51DB_4CD7_9133_96D4EB6E8FB9_.wvu.FilterData</vt:lpstr>
      <vt:lpstr>'Респ на 1.07.2024г '!Z_A175E992_E9C4_4623_91B1_718B98B82F71_.wvu.FilterData</vt:lpstr>
      <vt:lpstr>'Респ на 1.07.2024г '!Z_A42CAFDA_DFA1_4648_B334_C54E00946831_.wvu.FilterData</vt:lpstr>
      <vt:lpstr>'Респ на 1.07.2024г '!Z_A8AE0651_2F02_47F4_976B_99F5DC1DD7F3_.wvu.FilterData</vt:lpstr>
      <vt:lpstr>'Консолид на 01.07.2024г '!Z_AA9D2B32_4CDD_41AA_8280_2732693809D4_.wvu.FilterData</vt:lpstr>
      <vt:lpstr>'Респ на 1.07.2024г '!Z_AA9D2B32_4CDD_41AA_8280_2732693809D4_.wvu.FilterData</vt:lpstr>
      <vt:lpstr>'Респ на 1.07.2024г '!Z_B02DB189_85C7_4536_B6CE_0EA13845FA16_.wvu.FilterData</vt:lpstr>
      <vt:lpstr>'Консолид на 01.07.2024г '!Z_B15138F7_0BD0_4E71_8F46_DA1D9670DFB5_.wvu.FilterData</vt:lpstr>
      <vt:lpstr>'Респ на 1.07.2024г '!Z_B15138F7_0BD0_4E71_8F46_DA1D9670DFB5_.wvu.FilterData</vt:lpstr>
      <vt:lpstr>'Респ на 1.07.2024г '!Z_B15138F7_0BD0_4E71_8F46_DA1D9670DFB5_.wvu.PrintArea</vt:lpstr>
      <vt:lpstr>'Консолид на 01.07.2024г '!Z_B15138F7_0BD0_4E71_8F46_DA1D9670DFB5_.wvu.PrintTitles</vt:lpstr>
      <vt:lpstr>'Респ на 1.07.2024г '!Z_B15138F7_0BD0_4E71_8F46_DA1D9670DFB5_.wvu.PrintTitles</vt:lpstr>
      <vt:lpstr>'Респ на 1.07.2024г '!Z_B15138F7_0BD0_4E71_8F46_DA1D9670DFB5_.wvu.Rows</vt:lpstr>
      <vt:lpstr>'Респ на 1.07.2024г '!Z_B15946DE_A4D2_4638_869A_B6F2641E0B96_.wvu.FilterData</vt:lpstr>
      <vt:lpstr>'Консолид на 01.07.2024г '!Z_B2435D3C_EBA5_415D_A24A_390495D3126A_.wvu.FilterData</vt:lpstr>
      <vt:lpstr>'Респ на 1.07.2024г '!Z_B2435D3C_EBA5_415D_A24A_390495D3126A_.wvu.FilterData</vt:lpstr>
      <vt:lpstr>'Респ на 1.07.2024г '!Z_B5094D31_E174_4175_926F_6EF3D25A3E98_.wvu.FilterData</vt:lpstr>
      <vt:lpstr>'Респ на 1.07.2024г '!Z_B5094D31_E174_4175_926F_6EF3D25A3E98_.wvu.PrintArea</vt:lpstr>
      <vt:lpstr>'Респ на 1.07.2024г '!Z_B5094D31_E174_4175_926F_6EF3D25A3E98_.wvu.PrintTitles</vt:lpstr>
      <vt:lpstr>'Респ на 1.07.2024г '!Z_B67A5796_E4D6_410C_BEA4_609F53925956_.wvu.FilterData</vt:lpstr>
      <vt:lpstr>'Респ на 1.07.2024г '!Z_B81F8C3A_6284_44E9_BAFE_86AA1FCBEB9A_.wvu.FilterData</vt:lpstr>
      <vt:lpstr>'Респ на 1.07.2024г '!Z_BD408BE5_D5FD_4046_9572_7FE88B6268E7_.wvu.FilterData</vt:lpstr>
      <vt:lpstr>'Респ на 1.07.2024г '!Z_BD674180_2FB5_4EF6_995F_7267EA6F1AD4_.wvu.FilterData</vt:lpstr>
      <vt:lpstr>'Респ на 1.07.2024г '!Z_BD674180_2FB5_4EF6_995F_7267EA6F1AD4_.wvu.PrintArea</vt:lpstr>
      <vt:lpstr>'Респ на 1.07.2024г '!Z_BD674180_2FB5_4EF6_995F_7267EA6F1AD4_.wvu.PrintTitles</vt:lpstr>
      <vt:lpstr>'Респ на 1.07.2024г '!Z_BDD02BCC_C7D0_4BD2_9675_1A1CA6EFD1EC_.wvu.FilterData</vt:lpstr>
      <vt:lpstr>'Консолид на 01.07.2024г '!Z_BF672DD3_C29D_4619_A85C_7E7EDFC3AFC4_.wvu.FilterData</vt:lpstr>
      <vt:lpstr>'Респ на 1.07.2024г '!Z_BF672DD3_C29D_4619_A85C_7E7EDFC3AFC4_.wvu.FilterData</vt:lpstr>
      <vt:lpstr>'Респ на 1.07.2024г '!Z_C138B026_10AE_4DB4_8A1F_1BEF6003491D_.wvu.FilterData</vt:lpstr>
      <vt:lpstr>'Респ на 1.07.2024г '!Z_C1B072F5_8858_45BA_928B_5333BA0F4155_.wvu.FilterData</vt:lpstr>
      <vt:lpstr>'Консолид на 01.07.2024г '!Z_C2EC8F8D_A734_4B5B_ADB6_829D6955F436_.wvu.FilterData</vt:lpstr>
      <vt:lpstr>'Респ на 1.07.2024г '!Z_C2EC8F8D_A734_4B5B_ADB6_829D6955F436_.wvu.FilterData</vt:lpstr>
      <vt:lpstr>'Респ на 1.07.2024г '!Z_C628D739_F5F6_4751_B4E4_7BA758744C7E_.wvu.Cols</vt:lpstr>
      <vt:lpstr>'Респ на 1.07.2024г '!Z_C628D739_F5F6_4751_B4E4_7BA758744C7E_.wvu.FilterData</vt:lpstr>
      <vt:lpstr>'Респ на 1.07.2024г '!Z_C628D739_F5F6_4751_B4E4_7BA758744C7E_.wvu.PrintArea</vt:lpstr>
      <vt:lpstr>'Респ на 1.07.2024г '!Z_C628D739_F5F6_4751_B4E4_7BA758744C7E_.wvu.PrintTitles</vt:lpstr>
      <vt:lpstr>'Респ на 1.07.2024г '!Z_C628D739_F5F6_4751_B4E4_7BA758744C7E_.wvu.Rows</vt:lpstr>
      <vt:lpstr>'Консолид на 01.07.2024г '!Z_CCC548FE_4360_46A7_82FB_AF94A8A45431_.wvu.FilterData</vt:lpstr>
      <vt:lpstr>'Респ на 1.07.2024г '!Z_CCC548FE_4360_46A7_82FB_AF94A8A45431_.wvu.FilterData</vt:lpstr>
      <vt:lpstr>'Респ на 1.07.2024г '!Z_D428B5A2_EAC0_48D0_9629_44ED9B4656D3_.wvu.FilterData</vt:lpstr>
      <vt:lpstr>'Консолид на 01.07.2024г '!Z_D7C2438E_5530_4D1E_8335_D882E7B28493_.wvu.FilterData</vt:lpstr>
      <vt:lpstr>'Респ на 1.07.2024г '!Z_D7C2438E_5530_4D1E_8335_D882E7B28493_.wvu.FilterData</vt:lpstr>
      <vt:lpstr>'Респ на 1.07.2024г '!Z_DB7D7F04_D8D6_4E86_9967_53DEAC554610_.wvu.FilterData</vt:lpstr>
      <vt:lpstr>'Респ на 1.07.2024г '!Z_E3039D43_BDAB_4951_BFE5_C6DCEF15FE5B_.wvu.FilterData</vt:lpstr>
      <vt:lpstr>'Респ на 1.07.2024г '!Z_E3039D43_BDAB_4951_BFE5_C6DCEF15FE5B_.wvu.PrintArea</vt:lpstr>
      <vt:lpstr>'Респ на 1.07.2024г '!Z_E3039D43_BDAB_4951_BFE5_C6DCEF15FE5B_.wvu.PrintTitles</vt:lpstr>
      <vt:lpstr>'Консолид на 01.07.2024г '!Z_EB729312_F72C_4969_A340_11B200BC223B_.wvu.FilterData</vt:lpstr>
      <vt:lpstr>'Респ на 1.07.2024г '!Z_EB729312_F72C_4969_A340_11B200BC223B_.wvu.FilterData</vt:lpstr>
      <vt:lpstr>'Консолид на 01.07.2024г '!Z_EB729312_F72C_4969_A340_11B200BC223B_.wvu.PrintArea</vt:lpstr>
      <vt:lpstr>'Респ на 1.07.2024г '!Z_EB729312_F72C_4969_A340_11B200BC223B_.wvu.PrintArea</vt:lpstr>
      <vt:lpstr>'Консолид на 01.07.2024г '!Z_EB729312_F72C_4969_A340_11B200BC223B_.wvu.PrintTitles</vt:lpstr>
      <vt:lpstr>'Респ на 1.07.2024г '!Z_EB729312_F72C_4969_A340_11B200BC223B_.wvu.PrintTitles</vt:lpstr>
      <vt:lpstr>'Респ на 1.07.2024г '!Z_EC3FA91A_2598_45A1_A350_EE3EC22658E6_.wvu.FilterData</vt:lpstr>
      <vt:lpstr>'Респ на 1.07.2024г '!Z_ED1A8729_BE46_4D1A_B467_5B4C2E918BB7_.wvu.FilterData</vt:lpstr>
      <vt:lpstr>'Респ на 1.07.2024г '!Z_F6030651_4181_41D7_9BD7_C135FDF67C69_.wvu.FilterData</vt:lpstr>
      <vt:lpstr>'Респ на 1.07.2024г '!Z_FFDD6EB3_4CF8_4F83_9E82_47668264D6C5_.wvu.FilterData</vt:lpstr>
      <vt:lpstr>'ГП на 01.07.24'!Заголовки_для_печати</vt:lpstr>
      <vt:lpstr>'Консолид на 01.07.2024г '!Заголовки_для_печати</vt:lpstr>
      <vt:lpstr>'Респ на 1.07.2024г '!Заголовки_для_печати</vt:lpstr>
      <vt:lpstr>'ГП на 01.07.24'!Область_печати</vt:lpstr>
      <vt:lpstr>'Респ на 1.07.2024г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a.thabisim</dc:creator>
  <dc:description/>
  <cp:lastModifiedBy>МБУ Казакова Фатима 124</cp:lastModifiedBy>
  <cp:revision>9</cp:revision>
  <cp:lastPrinted>2019-01-23T11:18:45Z</cp:lastPrinted>
  <dcterms:created xsi:type="dcterms:W3CDTF">2016-06-02T06:35:45Z</dcterms:created>
  <dcterms:modified xsi:type="dcterms:W3CDTF">2024-08-28T14:03:46Z</dcterms:modified>
  <dc:language>ru-RU</dc:language>
</cp:coreProperties>
</file>