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425" windowHeight="11805"/>
  </bookViews>
  <sheets>
    <sheet name="Лист1" sheetId="1" r:id="rId1"/>
  </sheets>
  <definedNames>
    <definedName name="_xlnm._FilterDatabase" localSheetId="0" hidden="1">Лист1!$A$8:$G$691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5" i="1" l="1"/>
  <c r="F655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D689" i="1"/>
  <c r="E689" i="1"/>
  <c r="C689" i="1"/>
  <c r="F689" i="1" s="1"/>
  <c r="G690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89" i="1"/>
  <c r="F690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D675" i="1"/>
  <c r="G675" i="1" s="1"/>
  <c r="E675" i="1"/>
  <c r="D659" i="1"/>
  <c r="E659" i="1"/>
  <c r="D657" i="1"/>
  <c r="D620" i="1" s="1"/>
  <c r="E657" i="1"/>
  <c r="C657" i="1"/>
  <c r="D650" i="1"/>
  <c r="E650" i="1"/>
  <c r="D635" i="1"/>
  <c r="E635" i="1"/>
  <c r="D621" i="1"/>
  <c r="E621" i="1"/>
  <c r="E620" i="1" s="1"/>
  <c r="D606" i="1"/>
  <c r="E606" i="1"/>
  <c r="D592" i="1"/>
  <c r="E592" i="1"/>
  <c r="D578" i="1"/>
  <c r="E578" i="1"/>
  <c r="D462" i="1" l="1"/>
  <c r="E462" i="1"/>
  <c r="D448" i="1"/>
  <c r="E448" i="1"/>
  <c r="D437" i="1"/>
  <c r="E437" i="1"/>
  <c r="D423" i="1"/>
  <c r="E423" i="1"/>
  <c r="D409" i="1"/>
  <c r="E409" i="1"/>
  <c r="E395" i="1"/>
  <c r="D395" i="1"/>
  <c r="D381" i="1"/>
  <c r="E381" i="1"/>
  <c r="D367" i="1"/>
  <c r="E367" i="1"/>
  <c r="D352" i="1"/>
  <c r="E352" i="1"/>
  <c r="C352" i="1"/>
  <c r="D338" i="1"/>
  <c r="E338" i="1"/>
  <c r="D322" i="1"/>
  <c r="E322" i="1"/>
  <c r="C322" i="1"/>
  <c r="D306" i="1"/>
  <c r="E306" i="1"/>
  <c r="C306" i="1"/>
  <c r="D291" i="1"/>
  <c r="E291" i="1"/>
  <c r="D277" i="1"/>
  <c r="E277" i="1"/>
  <c r="D263" i="1"/>
  <c r="E263" i="1"/>
  <c r="D248" i="1"/>
  <c r="E248" i="1"/>
  <c r="C248" i="1"/>
  <c r="D233" i="1"/>
  <c r="E233" i="1"/>
  <c r="C233" i="1"/>
  <c r="D218" i="1"/>
  <c r="E218" i="1"/>
  <c r="C218" i="1"/>
  <c r="E217" i="1" l="1"/>
  <c r="D217" i="1"/>
  <c r="G216" i="1" l="1"/>
  <c r="F216" i="1"/>
  <c r="F215" i="1"/>
  <c r="D215" i="1"/>
  <c r="E215" i="1"/>
  <c r="C215" i="1"/>
  <c r="D213" i="1"/>
  <c r="E213" i="1"/>
  <c r="G214" i="1"/>
  <c r="G212" i="1"/>
  <c r="F214" i="1"/>
  <c r="F212" i="1"/>
  <c r="D211" i="1"/>
  <c r="E211" i="1"/>
  <c r="D204" i="1"/>
  <c r="E204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D168" i="1"/>
  <c r="E168" i="1"/>
  <c r="D165" i="1"/>
  <c r="E165" i="1"/>
  <c r="C165" i="1"/>
  <c r="D163" i="1"/>
  <c r="E163" i="1"/>
  <c r="C163" i="1"/>
  <c r="D160" i="1"/>
  <c r="E160" i="1"/>
  <c r="E157" i="1"/>
  <c r="D155" i="1"/>
  <c r="E155" i="1"/>
  <c r="D157" i="1"/>
  <c r="D145" i="1"/>
  <c r="E145" i="1"/>
  <c r="G215" i="1" l="1"/>
  <c r="G211" i="1"/>
  <c r="G213" i="1"/>
  <c r="D142" i="1" l="1"/>
  <c r="E142" i="1"/>
  <c r="C142" i="1"/>
  <c r="D140" i="1"/>
  <c r="E140" i="1"/>
  <c r="E134" i="1"/>
  <c r="D134" i="1"/>
  <c r="D114" i="1"/>
  <c r="E114" i="1"/>
  <c r="D97" i="1"/>
  <c r="E97" i="1"/>
  <c r="D57" i="1"/>
  <c r="E57" i="1"/>
  <c r="D43" i="1"/>
  <c r="E43" i="1"/>
  <c r="E37" i="1"/>
  <c r="D38" i="1"/>
  <c r="D37" i="1" s="1"/>
  <c r="F40" i="1"/>
  <c r="G40" i="1"/>
  <c r="D22" i="1"/>
  <c r="E22" i="1"/>
  <c r="D9" i="1"/>
  <c r="E9" i="1"/>
  <c r="E36" i="1" l="1"/>
  <c r="D36" i="1"/>
  <c r="E8" i="1"/>
  <c r="D8" i="1"/>
  <c r="C675" i="1"/>
  <c r="F675" i="1" s="1"/>
  <c r="C621" i="1"/>
  <c r="C635" i="1"/>
  <c r="C650" i="1"/>
  <c r="C659" i="1"/>
  <c r="C620" i="1" l="1"/>
  <c r="C157" i="1" l="1"/>
  <c r="C145" i="1"/>
  <c r="C97" i="1"/>
  <c r="C155" i="1"/>
  <c r="C140" i="1"/>
  <c r="C134" i="1"/>
  <c r="C114" i="1"/>
  <c r="C37" i="1"/>
  <c r="C43" i="1" l="1"/>
  <c r="C213" i="1"/>
  <c r="F213" i="1" s="1"/>
  <c r="C168" i="1"/>
  <c r="F172" i="1"/>
  <c r="C57" i="1" l="1"/>
  <c r="G69" i="1"/>
  <c r="G70" i="1"/>
  <c r="G71" i="1"/>
  <c r="G72" i="1"/>
  <c r="G73" i="1"/>
  <c r="G74" i="1"/>
  <c r="G75" i="1"/>
  <c r="G76" i="1"/>
  <c r="G77" i="1"/>
  <c r="G78" i="1"/>
  <c r="F69" i="1"/>
  <c r="F70" i="1"/>
  <c r="F71" i="1"/>
  <c r="F72" i="1"/>
  <c r="F73" i="1"/>
  <c r="F74" i="1"/>
  <c r="F75" i="1"/>
  <c r="F76" i="1"/>
  <c r="F77" i="1"/>
  <c r="F78" i="1"/>
  <c r="C211" i="1"/>
  <c r="F211" i="1" s="1"/>
  <c r="C204" i="1"/>
  <c r="C160" i="1"/>
  <c r="C36" i="1" l="1"/>
  <c r="C338" i="1"/>
  <c r="C578" i="1"/>
  <c r="C606" i="1"/>
  <c r="C448" i="1"/>
  <c r="C592" i="1"/>
  <c r="C263" i="1"/>
  <c r="C277" i="1"/>
  <c r="C291" i="1"/>
  <c r="C395" i="1" l="1"/>
  <c r="C381" i="1"/>
  <c r="C409" i="1"/>
  <c r="C367" i="1"/>
  <c r="C423" i="1"/>
  <c r="C462" i="1"/>
  <c r="C437" i="1"/>
  <c r="C22" i="1"/>
  <c r="C9" i="1"/>
  <c r="C217" i="1" l="1"/>
  <c r="C8" i="1"/>
  <c r="F8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8" i="1"/>
  <c r="G59" i="1"/>
  <c r="G60" i="1"/>
  <c r="G61" i="1"/>
  <c r="G62" i="1"/>
  <c r="G63" i="1"/>
  <c r="G64" i="1"/>
  <c r="G65" i="1"/>
  <c r="G66" i="1"/>
  <c r="G67" i="1"/>
  <c r="G6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8" i="1"/>
  <c r="G139" i="1"/>
  <c r="G142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61" i="1"/>
  <c r="G162" i="1"/>
  <c r="G164" i="1"/>
  <c r="G165" i="1"/>
  <c r="G167" i="1"/>
  <c r="G168" i="1"/>
  <c r="G169" i="1"/>
  <c r="G170" i="1"/>
  <c r="G171" i="1"/>
  <c r="G172" i="1"/>
  <c r="G173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5" i="1"/>
  <c r="G206" i="1"/>
  <c r="G207" i="1"/>
  <c r="G208" i="1"/>
  <c r="G209" i="1"/>
  <c r="G210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50" i="1"/>
  <c r="G651" i="1"/>
  <c r="G652" i="1"/>
  <c r="G653" i="1"/>
  <c r="G654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7" i="1"/>
  <c r="F38" i="1"/>
  <c r="F3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4" i="1"/>
  <c r="F65" i="1"/>
  <c r="F66" i="1"/>
  <c r="F67" i="1"/>
  <c r="F6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8" i="1"/>
  <c r="F139" i="1"/>
  <c r="F142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61" i="1"/>
  <c r="F162" i="1"/>
  <c r="F164" i="1"/>
  <c r="F165" i="1"/>
  <c r="F167" i="1"/>
  <c r="F168" i="1"/>
  <c r="F169" i="1"/>
  <c r="F170" i="1"/>
  <c r="F171" i="1"/>
  <c r="F173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50" i="1"/>
  <c r="F651" i="1"/>
  <c r="F652" i="1"/>
  <c r="F653" i="1"/>
  <c r="F654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C691" i="1" l="1"/>
  <c r="G217" i="1" l="1"/>
  <c r="F217" i="1"/>
  <c r="G204" i="1"/>
  <c r="G160" i="1" l="1"/>
  <c r="F160" i="1"/>
  <c r="G163" i="1"/>
  <c r="F163" i="1"/>
  <c r="G620" i="1"/>
  <c r="F620" i="1"/>
  <c r="G57" i="1"/>
  <c r="F57" i="1"/>
  <c r="D691" i="1"/>
  <c r="E691" i="1" l="1"/>
  <c r="G36" i="1"/>
  <c r="F36" i="1"/>
  <c r="G691" i="1" l="1"/>
  <c r="F691" i="1"/>
</calcChain>
</file>

<file path=xl/sharedStrings.xml><?xml version="1.0" encoding="utf-8"?>
<sst xmlns="http://schemas.openxmlformats.org/spreadsheetml/2006/main" count="742" uniqueCount="342">
  <si>
    <t>тыс. руб.</t>
  </si>
  <si>
    <t xml:space="preserve">Наименование </t>
  </si>
  <si>
    <t>Дотации бюджетам муниципальных образований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</si>
  <si>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</si>
  <si>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</t>
  </si>
  <si>
    <t>Субсидии бюджетам муниципальных образований</t>
  </si>
  <si>
    <t>кбк</t>
  </si>
  <si>
    <t>Реализация мероприятий по модернизации школьных систем образования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</si>
  <si>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</si>
  <si>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 4 01 R3040</t>
  </si>
  <si>
    <t>Субсидии на реализацию мероприятий по обеспечению жильем молодых семей</t>
  </si>
  <si>
    <t>05 2 01 R4970</t>
  </si>
  <si>
    <t>11 2 01 R5190</t>
  </si>
  <si>
    <t>Субсидии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</si>
  <si>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11 2 03 R4670</t>
  </si>
  <si>
    <t>Создание модельных муниципальных библиотек</t>
  </si>
  <si>
    <t>11 2 A1 54540</t>
  </si>
  <si>
    <t>Развитие сети учреждений культурно-досугового типа</t>
  </si>
  <si>
    <t>Техническое оснащение региональных и муниципальных музеев</t>
  </si>
  <si>
    <t>Субсидии бюджетам муниципальных образований на формирование муниципальных дорожных фондов</t>
  </si>
  <si>
    <t>24 2 06 73000</t>
  </si>
  <si>
    <t>Обеспечение комплексного развития сельских территорий</t>
  </si>
  <si>
    <t>48 2 04 R5760</t>
  </si>
  <si>
    <t>Реализация программы комплексного развития молодежной политики "Регион для молодых"</t>
  </si>
  <si>
    <t>52 2 EГ 51160</t>
  </si>
  <si>
    <t>Реализация программ формирования современной городской среды</t>
  </si>
  <si>
    <t>40 2 F2 55550</t>
  </si>
  <si>
    <t>Субвенции бюджетам муниципальных образований</t>
  </si>
  <si>
    <t>02 4 01 70130
07 02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</si>
  <si>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</si>
  <si>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>02 4 01 70880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</si>
  <si>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расходов на приобретение учебных пособий, средств обучения, игр, игрушек</t>
  </si>
  <si>
    <t>02 4 01 75180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</si>
  <si>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 декабря 2012 года N 273-ФЗ "Об образовании в Российской Федерации" в части расходов на приобретение учебников и учебных пособий в соответствии с федеральным перечнем учебников, допущенных к использованию при реализации имеющих государственную аккредитацию образовательных программ начального общего, основного общего, среднего общего образования организациями, осуществляющими образовательную деятельность, утвержденным приказом Министерства просвещения Российской Федерации от 21 сентября 2022 года N 858</t>
  </si>
  <si>
    <t>02 4 01 75190</t>
  </si>
  <si>
    <t>Субвенции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N 273-ФЗ "Об образовании в Российской Федерации" в части оплаты труда работников общеобразовательных и дошкольных организаций</t>
  </si>
  <si>
    <t>02 4 01 77000
0702</t>
  </si>
  <si>
    <t>02 4 01 77000
0701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</si>
  <si>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</si>
  <si>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02 4 03 70130
</t>
  </si>
  <si>
    <t xml:space="preserve">02 4 03 77000
</t>
  </si>
  <si>
    <t>Субвенции бюджетам муниципальных образований на выплату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</si>
  <si>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03 4 11 70090
</t>
  </si>
  <si>
    <t>Субвенции бюджетам муниципальных образований на содержание отделов опеки и попечительства</t>
  </si>
  <si>
    <t>Субвенции бюджетам муниципальных образований на содержание комиссий по делам несовершеннолетних и защите их прав</t>
  </si>
  <si>
    <t>Субвенции бюджетам муниципальных образований на выплату ежемесячного вознаграждения приемным родителям</t>
  </si>
  <si>
    <t>Субвенции на выплату единовременного пособия при всех формах устройства детей, лишенных родительского попечения, в семью</t>
  </si>
  <si>
    <t>03 4 11 70100</t>
  </si>
  <si>
    <t>03 4 11 70110</t>
  </si>
  <si>
    <t>03 4 11 70190</t>
  </si>
  <si>
    <t>03 4 11 F2600</t>
  </si>
  <si>
    <t>Субвенции бюджетам муниципальных районов на осуществление государственного полномочия Кабардино-Балкарской Республики по расчету и предоставлению дотаций бюджетам городских, сельских поселений</t>
  </si>
  <si>
    <t>39 4 01 70010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</si>
  <si>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</si>
  <si>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90 9 00 51200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</si>
  <si>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</si>
  <si>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99 9 00 51180</t>
  </si>
  <si>
    <t>Осуществление переданных полномочий Российской Федерации на государственную регистрацию актов гражданского состояния</t>
  </si>
  <si>
    <t>99 9 00 59300</t>
  </si>
  <si>
    <t>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N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</t>
  </si>
  <si>
    <t>99 9 00 71210</t>
  </si>
  <si>
    <t>Осуществление переданных муниципальным районам и городским округам в соответствии с Законом Кабардино-Балкарской Республики от 15 апреля 2019 года N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полномочий Кабардино-Балкарской Республики по обращению с животными без владельцев</t>
  </si>
  <si>
    <t>99 9 00 71220</t>
  </si>
  <si>
    <t>Иные межбюджетные трансферты бюджетам муниципальных образований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</si>
  <si>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</si>
  <si>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Иные межбюджетные трансферты бюджетам муниципальных образований на финансовое обеспечение привлечения обучающихся к труду</t>
  </si>
  <si>
    <t>Иные межбюджетные трансферты бюджетам муниципальных образований на финансовое обеспечение деятельности централизованных бухгалтерий, осуществляющих ведение бухгалтерского учета муниципальных общеобразовательных организаций и муниципальных дошкольных образовательных организаций</t>
  </si>
  <si>
    <t>02 2 EВ 51790</t>
  </si>
  <si>
    <t>02 4 01 71270</t>
  </si>
  <si>
    <t>02 4 01 79990</t>
  </si>
  <si>
    <t>39 4 01 70020</t>
  </si>
  <si>
    <t>39 4 01 70040</t>
  </si>
  <si>
    <t>Баксанский муниципальный район</t>
  </si>
  <si>
    <t>Зольский муниципальный район</t>
  </si>
  <si>
    <t>Лескенский муниципальный район</t>
  </si>
  <si>
    <t>Майский муниципальный район</t>
  </si>
  <si>
    <t>Прохладненский муниципальный район</t>
  </si>
  <si>
    <t>Терский муниципальный район</t>
  </si>
  <si>
    <t>Урванский муниципальный район</t>
  </si>
  <si>
    <t>Чегемский муниципальный район</t>
  </si>
  <si>
    <t>Черекский муниципальный район</t>
  </si>
  <si>
    <t>Эльбрусский муниципальный район</t>
  </si>
  <si>
    <t>Городской округ Баксан</t>
  </si>
  <si>
    <t>Городской округ Прохладный</t>
  </si>
  <si>
    <t>Нераспределенный резерв</t>
  </si>
  <si>
    <t>Городской округ Нальчик</t>
  </si>
  <si>
    <t>городской округ Нальчик</t>
  </si>
  <si>
    <t>городской округ Баксан</t>
  </si>
  <si>
    <t>городской округ Прохладный</t>
  </si>
  <si>
    <t>сельское поселение Баксаненок</t>
  </si>
  <si>
    <t>сельское поселение Верхний Куркужин</t>
  </si>
  <si>
    <t>сельское поселение Заюково</t>
  </si>
  <si>
    <t>сельское поселение Нижний Куркужин</t>
  </si>
  <si>
    <t>сельское поселение Анзорей</t>
  </si>
  <si>
    <t>сельское поселение Урух</t>
  </si>
  <si>
    <t>сельское поселение Хатуей</t>
  </si>
  <si>
    <t>городское поселение Майский</t>
  </si>
  <si>
    <t>сельское поселение Дальнее</t>
  </si>
  <si>
    <t>сельское поселение станица Солдатская</t>
  </si>
  <si>
    <t>сельское поселение Красноармейское</t>
  </si>
  <si>
    <t>городское поселение Нарткала</t>
  </si>
  <si>
    <t>сельское поселение Герменчик</t>
  </si>
  <si>
    <t>сельское поселение Морзох</t>
  </si>
  <si>
    <t>сельское поселение Урвань</t>
  </si>
  <si>
    <t>городское поселение Кашхатау</t>
  </si>
  <si>
    <t>сельское поселение Аушигер</t>
  </si>
  <si>
    <t>сельское поселение Бабугент</t>
  </si>
  <si>
    <t>сельское поселение Безенги</t>
  </si>
  <si>
    <t>сельское поселение Верхняя Балкария</t>
  </si>
  <si>
    <t>сельское поселение Верхняя Жемтала</t>
  </si>
  <si>
    <t>сельское поселение Герпегеж</t>
  </si>
  <si>
    <t>сельское поселение Жемтала</t>
  </si>
  <si>
    <t>сельское поселение Карасу</t>
  </si>
  <si>
    <t xml:space="preserve">Государственная поддержка отрасли культуры (в части комплектования книжных фондов библиотек муниципальных образований и государственных общедоступных библиотек)
</t>
  </si>
  <si>
    <t>г.п.Залукокоаже</t>
  </si>
  <si>
    <t>городского округа Прохладный</t>
  </si>
  <si>
    <t>с.п.Озрек</t>
  </si>
  <si>
    <t>г.о. Баксан</t>
  </si>
  <si>
    <t>с.п. Терекское</t>
  </si>
  <si>
    <t>с.п. Октябрьское</t>
  </si>
  <si>
    <t>с.п. Карасу</t>
  </si>
  <si>
    <t>с.п. Алтуд</t>
  </si>
  <si>
    <t>сельское поселение станица Приближная</t>
  </si>
  <si>
    <t>с. п. Сармаково</t>
  </si>
  <si>
    <t>с.п. Н-Чегем</t>
  </si>
  <si>
    <t>с.п.Кенделен</t>
  </si>
  <si>
    <t>с.п. Лашкута</t>
  </si>
  <si>
    <t>с.п. Нижний Курп</t>
  </si>
  <si>
    <t>с.п. Новая Балкария</t>
  </si>
  <si>
    <t>с.п. Ново-Ивановское</t>
  </si>
  <si>
    <t>с.п. Малка</t>
  </si>
  <si>
    <t>с.п.  Дальнее</t>
  </si>
  <si>
    <t>с.п. Ново-Полтавское</t>
  </si>
  <si>
    <t>Субсидии бюджетам муниципальных образований на реализацию мероприятий в сфере дорожного хозяйства</t>
  </si>
  <si>
    <t>02 4 01 70130 
0701</t>
  </si>
  <si>
    <t>дошкольное образование</t>
  </si>
  <si>
    <t>общее образование</t>
  </si>
  <si>
    <t>дополнительное образование</t>
  </si>
  <si>
    <t>Атажукино</t>
  </si>
  <si>
    <t>Баксаненок</t>
  </si>
  <si>
    <t>Верхний Куркужин</t>
  </si>
  <si>
    <t>Жанхотеко</t>
  </si>
  <si>
    <t>Заюково</t>
  </si>
  <si>
    <t>Исламей</t>
  </si>
  <si>
    <t>Кишпек</t>
  </si>
  <si>
    <t>Кременчуг-Константиновское</t>
  </si>
  <si>
    <t>Куба</t>
  </si>
  <si>
    <t>Куба-Таба</t>
  </si>
  <si>
    <t>Нижний Куркужин</t>
  </si>
  <si>
    <t>Псыхурей</t>
  </si>
  <si>
    <t>Псычох</t>
  </si>
  <si>
    <t>Белокаменское</t>
  </si>
  <si>
    <t>Залукодес</t>
  </si>
  <si>
    <t>Залукокоаже</t>
  </si>
  <si>
    <t>Зольское</t>
  </si>
  <si>
    <t>Каменномостское</t>
  </si>
  <si>
    <t>Камлюково</t>
  </si>
  <si>
    <t>Кичмалка</t>
  </si>
  <si>
    <t>Малка</t>
  </si>
  <si>
    <t>Приречное</t>
  </si>
  <si>
    <t>Псынадаха</t>
  </si>
  <si>
    <t>Сармаково</t>
  </si>
  <si>
    <t>Светловодское</t>
  </si>
  <si>
    <t>Совхозное</t>
  </si>
  <si>
    <t>Хабаз</t>
  </si>
  <si>
    <t>Шордаково</t>
  </si>
  <si>
    <t>Этоко</t>
  </si>
  <si>
    <t>Анзорей</t>
  </si>
  <si>
    <t>Аргудан</t>
  </si>
  <si>
    <t>Верхний Лескен</t>
  </si>
  <si>
    <t>Второй Лескен</t>
  </si>
  <si>
    <t>Ерокко</t>
  </si>
  <si>
    <t>Озрек</t>
  </si>
  <si>
    <t>Ташлы-Тала</t>
  </si>
  <si>
    <t>Урух</t>
  </si>
  <si>
    <t>Хатуей</t>
  </si>
  <si>
    <t>Александровская</t>
  </si>
  <si>
    <t>Котляревская</t>
  </si>
  <si>
    <t>Майский</t>
  </si>
  <si>
    <t>Ново-Ивановское</t>
  </si>
  <si>
    <t>Октябрьское</t>
  </si>
  <si>
    <t>Алтуд</t>
  </si>
  <si>
    <t>Благовещенка</t>
  </si>
  <si>
    <t>Дальнее</t>
  </si>
  <si>
    <t>Станица Екатериноградская</t>
  </si>
  <si>
    <t>Заречное</t>
  </si>
  <si>
    <t>Карагач</t>
  </si>
  <si>
    <t>Красносельское</t>
  </si>
  <si>
    <t>Малакановское</t>
  </si>
  <si>
    <t>Ново-Полтавское</t>
  </si>
  <si>
    <t>Станица Приближная</t>
  </si>
  <si>
    <t>Прималкинское</t>
  </si>
  <si>
    <t>Пролетарское</t>
  </si>
  <si>
    <t>Псыншоко</t>
  </si>
  <si>
    <t>Советское</t>
  </si>
  <si>
    <t>Станица Солдатская</t>
  </si>
  <si>
    <t>Ульяновское</t>
  </si>
  <si>
    <t>Учебное</t>
  </si>
  <si>
    <t>Черниговская</t>
  </si>
  <si>
    <t>Янтарное</t>
  </si>
  <si>
    <t>Арик</t>
  </si>
  <si>
    <t>Белоглинское</t>
  </si>
  <si>
    <t>Верхний Акбаш</t>
  </si>
  <si>
    <t>Верхний Курп</t>
  </si>
  <si>
    <t>Дейское</t>
  </si>
  <si>
    <t>Джулат</t>
  </si>
  <si>
    <t>Инаркой</t>
  </si>
  <si>
    <t>Интернациональное</t>
  </si>
  <si>
    <t>Красноармейское</t>
  </si>
  <si>
    <t>Нижний Курп</t>
  </si>
  <si>
    <t>Новая Балкария</t>
  </si>
  <si>
    <t>Ново-Хамидие</t>
  </si>
  <si>
    <t>Плановское</t>
  </si>
  <si>
    <t>Тамбовское</t>
  </si>
  <si>
    <t>Терекское</t>
  </si>
  <si>
    <t>Урожайное</t>
  </si>
  <si>
    <t>Хамидие</t>
  </si>
  <si>
    <t>Герменчик</t>
  </si>
  <si>
    <t>Кахун</t>
  </si>
  <si>
    <t>Морзох</t>
  </si>
  <si>
    <t>Нижний Черек</t>
  </si>
  <si>
    <t>Псыгансу</t>
  </si>
  <si>
    <t>Псыкод</t>
  </si>
  <si>
    <t>Псынабо</t>
  </si>
  <si>
    <t>Старый Черек</t>
  </si>
  <si>
    <t>Урвань</t>
  </si>
  <si>
    <t>Черная Речка</t>
  </si>
  <si>
    <t>Шитхала</t>
  </si>
  <si>
    <t>Верхне-Чегемское</t>
  </si>
  <si>
    <t>Звездный</t>
  </si>
  <si>
    <t>Лечинкай</t>
  </si>
  <si>
    <t>Нартан</t>
  </si>
  <si>
    <t>Нижний Чегем</t>
  </si>
  <si>
    <t>Хушто-Сырт</t>
  </si>
  <si>
    <t>Чегем-Второй</t>
  </si>
  <si>
    <t>Шалушка</t>
  </si>
  <si>
    <t>Яникой</t>
  </si>
  <si>
    <t>Аушигер</t>
  </si>
  <si>
    <t>Бабугент</t>
  </si>
  <si>
    <t>Безенги</t>
  </si>
  <si>
    <t>Верхняя Балкария</t>
  </si>
  <si>
    <t>Верхняя Жемтала</t>
  </si>
  <si>
    <t>Герпегеж</t>
  </si>
  <si>
    <t>Жемтала</t>
  </si>
  <si>
    <t>Зарагиж</t>
  </si>
  <si>
    <t>Карасу</t>
  </si>
  <si>
    <t>Кашхатау</t>
  </si>
  <si>
    <t>Бедык</t>
  </si>
  <si>
    <t>Былым</t>
  </si>
  <si>
    <t>Верхний Баксан</t>
  </si>
  <si>
    <t>Кенделен</t>
  </si>
  <si>
    <t>Лашкута</t>
  </si>
  <si>
    <t>Эльбрус</t>
  </si>
  <si>
    <t>Иные межбюджетные трансферты бюджетам муниципальных районов на финансовое обеспечение мероприятий, связанных с отдыхом детей в каникулярное время в детских стационарных лагерях</t>
  </si>
  <si>
    <t>03 4 98 72010</t>
  </si>
  <si>
    <t>Иные межбюджетные трансферты на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</si>
  <si>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03 4 98 72020</t>
  </si>
  <si>
    <t>Иные межбюджетные трансферты бюджетам муниципальных образований на выплату грантов на поддержку любительских творческих коллективов Кабардино-Балкарской Республики</t>
  </si>
  <si>
    <t>11 2 A2 74300</t>
  </si>
  <si>
    <t>ВСЕГО</t>
  </si>
  <si>
    <t>Исполнение на 01.04.2025 г.</t>
  </si>
  <si>
    <t>Уточненный
план (роспись) на 01.04.2025 г.</t>
  </si>
  <si>
    <t>Перв. утв. 
план в соотвтетствии с законом КБР от 28.12.2024 № 52-РЗ</t>
  </si>
  <si>
    <t>% исп. к утв.  плану 2025</t>
  </si>
  <si>
    <t>% исп. к уточн.  плану 2025</t>
  </si>
  <si>
    <t>Распределение 
субвенций бюджетам муниципальных районов
и городских округов на осуществление ежемесячных денежных
выплат педагогическим работникам муниципальных
образовательных организаций, реализующих программы
дошкольного, начального общего, основного общего, среднего
общего образования, дополнительного образования,
финансируемых из республиканского бюджета</t>
  </si>
  <si>
    <t xml:space="preserve">Городское поселение Терек </t>
  </si>
  <si>
    <t xml:space="preserve">Городское поселение Чегем </t>
  </si>
  <si>
    <t>Сельское поселение Нартан</t>
  </si>
  <si>
    <t>Сельское поселение Прималкинское</t>
  </si>
  <si>
    <t>Сельское поселение Исламей</t>
  </si>
  <si>
    <t xml:space="preserve">Сельское поселение Зарагиж </t>
  </si>
  <si>
    <t>Распределение 
субсидий бюджетам муниципальных образований Кабардино-Балкарской Республики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</si>
  <si>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сельское поселение Атажукино</t>
  </si>
  <si>
    <t>сельское поселение Исламей</t>
  </si>
  <si>
    <t>сельское поселение Куба</t>
  </si>
  <si>
    <t>сельское поселение Аргудан</t>
  </si>
  <si>
    <t>сельское поселение Благовещенка</t>
  </si>
  <si>
    <t>городское поселение Терек</t>
  </si>
  <si>
    <t>сельское поселение Тамбовское</t>
  </si>
  <si>
    <t>сельское поселение Псыгансу</t>
  </si>
  <si>
    <t>сельское поселение Псынабо</t>
  </si>
  <si>
    <t>сельское поселение Старый Черек</t>
  </si>
  <si>
    <t>сельское поселение Шитхала</t>
  </si>
  <si>
    <t>городское поселение Тырныауз</t>
  </si>
  <si>
    <t>Сельское поселение Баксаненок Баксанского муниципального района</t>
  </si>
  <si>
    <t>Сельское поселение Верхний Куркужин Баксанского муниципального района</t>
  </si>
  <si>
    <t>Сельское поселение Жанхотеко Баксанского муниципального района</t>
  </si>
  <si>
    <t>Сельское поселение Заюково Баксанского муниципального района</t>
  </si>
  <si>
    <t>Сельское поселение Куба-Таба Баксанского муниципального района</t>
  </si>
  <si>
    <t>Сельское поселение Псычох Баксанского муниципального района</t>
  </si>
  <si>
    <t xml:space="preserve">Сельское поселение Каменномостское Баксанского муниципального района </t>
  </si>
  <si>
    <t>Сельское поселение Малка Баксанского муниципального района с. Малка</t>
  </si>
  <si>
    <t>Сельское поселение Аргудан Лескенского муниципального района</t>
  </si>
  <si>
    <t xml:space="preserve">Сельское поселение Анзорей Лескенского муниципального района </t>
  </si>
  <si>
    <t xml:space="preserve">Сельское поселение Урух Лескенского муниципального района </t>
  </si>
  <si>
    <t>Городское поселение Майский Майского муниципального района</t>
  </si>
  <si>
    <t>Сельское поселение Октябрьское Майского муниципального района</t>
  </si>
  <si>
    <t>Сельское поселение Красносельское Прохладненского муниципального района</t>
  </si>
  <si>
    <t>Сельское поселение Заречное Прохладненского муниципального района</t>
  </si>
  <si>
    <t>Сельское поселение Янтарное Прохладненского муниципального района</t>
  </si>
  <si>
    <t>Городское поселение Терек Терского муниципального района</t>
  </si>
  <si>
    <t>Сельское поселение Новая Балкария Терского муниципального района</t>
  </si>
  <si>
    <t>Сельское поселение Плановское Терского муниципального района</t>
  </si>
  <si>
    <t>Городское поселение Нарткала Урванского муниципального района</t>
  </si>
  <si>
    <t>Сельское поселение Нижний Черек Урванского муниципального района</t>
  </si>
  <si>
    <t>Сельское поселение Псыгансу Урванского муниципального района</t>
  </si>
  <si>
    <t>Сельское поселение Псынабо Урванского муниципального района</t>
  </si>
  <si>
    <t>Городское поселение Чегем Чегемского муниципального района</t>
  </si>
  <si>
    <t>Сельское поселение Лечинкай Чегемского муниципального района</t>
  </si>
  <si>
    <t>Городское поселение Кашхатау Черекского муниципального района</t>
  </si>
  <si>
    <t>Сельское поселение Бабугент</t>
  </si>
  <si>
    <t>Сельское поселение Верхняя Жемтала Черекского муниципального района</t>
  </si>
  <si>
    <t>Сельское поселение Герпегеж Черекского муниципального района</t>
  </si>
  <si>
    <t>Сельское поселение Жемтала Черекского муниципального района</t>
  </si>
  <si>
    <t>Городское поселение Тырныауз Эльбрусского муниципального района</t>
  </si>
  <si>
    <t>Сельское поселение Былым Эльбрусского муниципального района</t>
  </si>
  <si>
    <t xml:space="preserve"> Субсидии бюджетам муниципальных образований Кабардино-Балкарской Республики на модернизацию региональных и муниципальных библиотек</t>
  </si>
  <si>
    <t xml:space="preserve">Государственная поддержка лучших работников муниципальных учреждений культуры и лучших муниципальных учреждений культуры, находящихся на территориях сельских поселений  </t>
  </si>
  <si>
    <t>Государственная поддержка отрасли культуры (В части проведения модернизации муниципальных детских школ искусств путем их строительства, реконструкции и капитального ремонта)</t>
  </si>
  <si>
    <t xml:space="preserve"> Иные межбюджетные трансферты
из республиканского бюджета бюджетам муниципальных районов
и городских округов на 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</t>
  </si>
  <si>
    <t>02 2 01 R7500 02 2 Ю4 57500</t>
  </si>
  <si>
    <t>с.Аушигер</t>
  </si>
  <si>
    <t>с.п. Шалушка</t>
  </si>
  <si>
    <t>с.п. Аргудан</t>
  </si>
  <si>
    <t>с. Верхняя Балкария</t>
  </si>
  <si>
    <t>с.п. Хушто-Сырт</t>
  </si>
  <si>
    <t>11 2 Я5 53480</t>
  </si>
  <si>
    <t xml:space="preserve"> 11 2 A1 55130 11 2 Я5 55130</t>
  </si>
  <si>
    <t>11 2 Я5 55190</t>
  </si>
  <si>
    <t>11 2 Я5 55900</t>
  </si>
  <si>
    <t>24 2 06 9Д072</t>
  </si>
  <si>
    <t>40 2 И4 54240</t>
  </si>
  <si>
    <t xml:space="preserve"> Субсидии бюджетам муниципальных образований на 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</si>
  <si>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02 2 Я1 53150</t>
  </si>
  <si>
    <t>Мероприятия по профилактике деструктивных процессов среди молодежи</t>
  </si>
  <si>
    <t>52 3 99 28400</t>
  </si>
  <si>
    <t>11 2 Я5 55190 11 2 03 R5190</t>
  </si>
  <si>
    <t xml:space="preserve">02 2 Ю6 53030
</t>
  </si>
  <si>
    <t>02 2 Ю6 50500</t>
  </si>
  <si>
    <t>Иные межбюджетные трансферты на оказание разовой финансовой помощи бюджетам отдельных муниципальных образований за счет резервного фонда Правительства Кабардино-Балкарской Республики</t>
  </si>
  <si>
    <t>Аналитическая информация о фактических произведенных расходах на предоставление
 межбюджетных трансфертов бюджетам муниципальных образований КБР по состоянию 
на 01.04.2025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</si>
</sst>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.5"/>
      <name val="MS Sans Serif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BEFB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0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49" fontId="3" fillId="3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164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/>
    <xf numFmtId="9" fontId="1" fillId="4" borderId="1" xfId="1" applyFont="1" applyFill="1" applyBorder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9" fontId="1" fillId="7" borderId="1" xfId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7" fillId="0" borderId="0" xfId="0" applyNumberFormat="1" applyFont="1" applyBorder="1" applyAlignment="1" applyProtection="1">
      <alignment horizont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164" fontId="5" fillId="0" borderId="0" xfId="0" applyNumberFormat="1" applyFont="1"/>
    <xf numFmtId="164" fontId="8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FFCC"/>
      <color rgb="FFBBE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6"/>
  <sheetViews>
    <sheetView tabSelected="1" topLeftCell="A687" zoomScale="80" zoomScaleNormal="80" workbookViewId="0">
      <selection activeCell="I13" sqref="I13"/>
    </sheetView>
  </sheetViews>
  <sheetFormatPr defaultRowHeight="15" x14ac:dyDescent="0.25"/>
  <cols>
    <col min="1" max="1" width="40.7109375" style="5" customWidth="1"/>
    <col min="2" max="2" width="30.85546875" style="2" hidden="1" customWidth="1"/>
    <col min="3" max="3" width="24.7109375" style="56" customWidth="1"/>
    <col min="4" max="4" width="24.140625" style="56" customWidth="1"/>
    <col min="5" max="5" width="21.5703125" style="56" customWidth="1"/>
    <col min="6" max="6" width="19.42578125" style="2" customWidth="1"/>
    <col min="7" max="7" width="16.7109375" style="2" customWidth="1"/>
  </cols>
  <sheetData>
    <row r="1" spans="1:7" x14ac:dyDescent="0.25">
      <c r="A1" s="58" t="s">
        <v>341</v>
      </c>
      <c r="B1" s="58"/>
      <c r="C1" s="59"/>
      <c r="D1" s="59"/>
      <c r="E1" s="59"/>
      <c r="F1" s="59"/>
      <c r="G1" s="59"/>
    </row>
    <row r="2" spans="1:7" x14ac:dyDescent="0.25">
      <c r="A2" s="59"/>
      <c r="B2" s="59"/>
      <c r="C2" s="59"/>
      <c r="D2" s="59"/>
      <c r="E2" s="59"/>
      <c r="F2" s="59"/>
      <c r="G2" s="59"/>
    </row>
    <row r="3" spans="1:7" x14ac:dyDescent="0.25">
      <c r="A3" s="59"/>
      <c r="B3" s="59"/>
      <c r="C3" s="59"/>
      <c r="D3" s="59"/>
      <c r="E3" s="59"/>
      <c r="F3" s="59"/>
      <c r="G3" s="59"/>
    </row>
    <row r="4" spans="1:7" x14ac:dyDescent="0.25">
      <c r="A4" s="59"/>
      <c r="B4" s="59"/>
      <c r="C4" s="59"/>
      <c r="D4" s="59"/>
      <c r="E4" s="59"/>
      <c r="F4" s="59"/>
      <c r="G4" s="59"/>
    </row>
    <row r="5" spans="1:7" x14ac:dyDescent="0.25">
      <c r="A5" s="59"/>
      <c r="B5" s="59"/>
      <c r="C5" s="59"/>
      <c r="D5" s="59"/>
      <c r="E5" s="59"/>
      <c r="F5" s="59"/>
      <c r="G5" s="59"/>
    </row>
    <row r="6" spans="1:7" x14ac:dyDescent="0.25">
      <c r="G6" s="3" t="s">
        <v>0</v>
      </c>
    </row>
    <row r="7" spans="1:7" ht="63" x14ac:dyDescent="0.25">
      <c r="A7" s="4" t="s">
        <v>1</v>
      </c>
      <c r="B7" s="4" t="s">
        <v>6</v>
      </c>
      <c r="C7" s="57" t="s">
        <v>262</v>
      </c>
      <c r="D7" s="57" t="s">
        <v>261</v>
      </c>
      <c r="E7" s="57" t="s">
        <v>260</v>
      </c>
      <c r="F7" s="4" t="s">
        <v>263</v>
      </c>
      <c r="G7" s="4" t="s">
        <v>264</v>
      </c>
    </row>
    <row r="8" spans="1:7" ht="30" x14ac:dyDescent="0.25">
      <c r="A8" s="7" t="s">
        <v>2</v>
      </c>
      <c r="B8" s="7"/>
      <c r="C8" s="8">
        <f>C9+C22</f>
        <v>723574.9</v>
      </c>
      <c r="D8" s="8">
        <f t="shared" ref="D8:E8" si="0">D9+D22</f>
        <v>723574.9</v>
      </c>
      <c r="E8" s="8">
        <f t="shared" si="0"/>
        <v>119399.83000000002</v>
      </c>
      <c r="F8" s="38">
        <f>IFERROR(E8/C8,"")</f>
        <v>0.1650137808815646</v>
      </c>
      <c r="G8" s="38">
        <f>IFERROR(E8/D8,"")</f>
        <v>0.1650137808815646</v>
      </c>
    </row>
    <row r="9" spans="1:7" ht="46.5" customHeight="1" x14ac:dyDescent="0.25">
      <c r="A9" s="15" t="s">
        <v>3</v>
      </c>
      <c r="B9" s="16" t="s">
        <v>70</v>
      </c>
      <c r="C9" s="17">
        <f>SUM(C10:C21)</f>
        <v>633354.20000000007</v>
      </c>
      <c r="D9" s="17">
        <f t="shared" ref="D9:E9" si="1">SUM(D10:D21)</f>
        <v>633354.20000000007</v>
      </c>
      <c r="E9" s="17">
        <f t="shared" si="1"/>
        <v>115708.63000000002</v>
      </c>
      <c r="F9" s="39">
        <f t="shared" ref="F9:F61" si="2">IFERROR(E9/C9,"")</f>
        <v>0.18269181762748238</v>
      </c>
      <c r="G9" s="39">
        <f t="shared" ref="G9:G61" si="3">IFERROR(E9/D9,"")</f>
        <v>0.18269181762748238</v>
      </c>
    </row>
    <row r="10" spans="1:7" x14ac:dyDescent="0.25">
      <c r="A10" s="10" t="s">
        <v>72</v>
      </c>
      <c r="B10" s="13"/>
      <c r="C10" s="9">
        <v>60013.1</v>
      </c>
      <c r="D10" s="9">
        <v>60013.1</v>
      </c>
      <c r="E10" s="9">
        <v>13441.3</v>
      </c>
      <c r="F10" s="40">
        <f t="shared" si="2"/>
        <v>0.22397276594610177</v>
      </c>
      <c r="G10" s="40">
        <f t="shared" si="3"/>
        <v>0.22397276594610177</v>
      </c>
    </row>
    <row r="11" spans="1:7" x14ac:dyDescent="0.25">
      <c r="A11" s="10" t="s">
        <v>73</v>
      </c>
      <c r="B11" s="13"/>
      <c r="C11" s="9">
        <v>44655</v>
      </c>
      <c r="D11" s="9">
        <v>44655</v>
      </c>
      <c r="E11" s="9">
        <v>2892.26</v>
      </c>
      <c r="F11" s="40">
        <f t="shared" si="2"/>
        <v>6.4769006830142209E-2</v>
      </c>
      <c r="G11" s="40">
        <f t="shared" si="3"/>
        <v>6.4769006830142209E-2</v>
      </c>
    </row>
    <row r="12" spans="1:7" x14ac:dyDescent="0.25">
      <c r="A12" s="10" t="s">
        <v>74</v>
      </c>
      <c r="B12" s="13"/>
      <c r="C12" s="9">
        <v>50801.2</v>
      </c>
      <c r="D12" s="9">
        <v>50801.2</v>
      </c>
      <c r="E12" s="9">
        <v>8072.56</v>
      </c>
      <c r="F12" s="40">
        <f t="shared" si="2"/>
        <v>0.15890490775808447</v>
      </c>
      <c r="G12" s="40">
        <f t="shared" si="3"/>
        <v>0.15890490775808447</v>
      </c>
    </row>
    <row r="13" spans="1:7" x14ac:dyDescent="0.25">
      <c r="A13" s="10" t="s">
        <v>75</v>
      </c>
      <c r="B13" s="13"/>
      <c r="C13" s="9">
        <v>43149.7</v>
      </c>
      <c r="D13" s="9">
        <v>43149.7</v>
      </c>
      <c r="E13" s="9">
        <v>9015.93</v>
      </c>
      <c r="F13" s="40">
        <f t="shared" si="2"/>
        <v>0.20894536926096824</v>
      </c>
      <c r="G13" s="40">
        <f t="shared" si="3"/>
        <v>0.20894536926096824</v>
      </c>
    </row>
    <row r="14" spans="1:7" ht="15" customHeight="1" x14ac:dyDescent="0.25">
      <c r="A14" s="10" t="s">
        <v>76</v>
      </c>
      <c r="B14" s="13"/>
      <c r="C14" s="9">
        <v>103815.1</v>
      </c>
      <c r="D14" s="9">
        <v>103815.1</v>
      </c>
      <c r="E14" s="9">
        <v>18285.05</v>
      </c>
      <c r="F14" s="40">
        <f t="shared" si="2"/>
        <v>0.17613092893037716</v>
      </c>
      <c r="G14" s="40">
        <f t="shared" si="3"/>
        <v>0.17613092893037716</v>
      </c>
    </row>
    <row r="15" spans="1:7" x14ac:dyDescent="0.25">
      <c r="A15" s="10" t="s">
        <v>77</v>
      </c>
      <c r="B15" s="13"/>
      <c r="C15" s="9">
        <v>67028.2</v>
      </c>
      <c r="D15" s="9">
        <v>67028.2</v>
      </c>
      <c r="E15" s="9">
        <v>8865.9500000000007</v>
      </c>
      <c r="F15" s="40">
        <f t="shared" si="2"/>
        <v>0.13227193927332079</v>
      </c>
      <c r="G15" s="40">
        <f t="shared" si="3"/>
        <v>0.13227193927332079</v>
      </c>
    </row>
    <row r="16" spans="1:7" x14ac:dyDescent="0.25">
      <c r="A16" s="10" t="s">
        <v>78</v>
      </c>
      <c r="B16" s="13"/>
      <c r="C16" s="9">
        <v>19020.900000000001</v>
      </c>
      <c r="D16" s="9">
        <v>19020.900000000001</v>
      </c>
      <c r="E16" s="9">
        <v>634.84</v>
      </c>
      <c r="F16" s="40">
        <f t="shared" si="2"/>
        <v>3.3375918069071392E-2</v>
      </c>
      <c r="G16" s="40">
        <f t="shared" si="3"/>
        <v>3.3375918069071392E-2</v>
      </c>
    </row>
    <row r="17" spans="1:7" x14ac:dyDescent="0.25">
      <c r="A17" s="10" t="s">
        <v>79</v>
      </c>
      <c r="B17" s="13"/>
      <c r="C17" s="9">
        <v>9887.1</v>
      </c>
      <c r="D17" s="9">
        <v>9887.1</v>
      </c>
      <c r="E17" s="9">
        <v>0</v>
      </c>
      <c r="F17" s="40">
        <f t="shared" si="2"/>
        <v>0</v>
      </c>
      <c r="G17" s="40">
        <f t="shared" si="3"/>
        <v>0</v>
      </c>
    </row>
    <row r="18" spans="1:7" x14ac:dyDescent="0.25">
      <c r="A18" s="10" t="s">
        <v>80</v>
      </c>
      <c r="B18" s="13"/>
      <c r="C18" s="9">
        <v>94043.199999999997</v>
      </c>
      <c r="D18" s="9">
        <v>94043.199999999997</v>
      </c>
      <c r="E18" s="9">
        <v>20880.400000000001</v>
      </c>
      <c r="F18" s="40">
        <f t="shared" si="2"/>
        <v>0.22202987563162463</v>
      </c>
      <c r="G18" s="40">
        <f t="shared" si="3"/>
        <v>0.22202987563162463</v>
      </c>
    </row>
    <row r="19" spans="1:7" x14ac:dyDescent="0.25">
      <c r="A19" s="10" t="s">
        <v>81</v>
      </c>
      <c r="B19" s="13"/>
      <c r="C19" s="9">
        <v>69816.899999999994</v>
      </c>
      <c r="D19" s="9">
        <v>69816.899999999994</v>
      </c>
      <c r="E19" s="9">
        <v>16474.75</v>
      </c>
      <c r="F19" s="40">
        <f t="shared" si="2"/>
        <v>0.2359708036306396</v>
      </c>
      <c r="G19" s="40">
        <f t="shared" si="3"/>
        <v>0.2359708036306396</v>
      </c>
    </row>
    <row r="20" spans="1:7" x14ac:dyDescent="0.25">
      <c r="A20" s="10" t="s">
        <v>82</v>
      </c>
      <c r="B20" s="13"/>
      <c r="C20" s="9">
        <v>41856.5</v>
      </c>
      <c r="D20" s="9">
        <v>41856.5</v>
      </c>
      <c r="E20" s="9">
        <v>9932.2900000000009</v>
      </c>
      <c r="F20" s="40">
        <f t="shared" si="2"/>
        <v>0.23729384922294031</v>
      </c>
      <c r="G20" s="40">
        <f t="shared" si="3"/>
        <v>0.23729384922294031</v>
      </c>
    </row>
    <row r="21" spans="1:7" x14ac:dyDescent="0.25">
      <c r="A21" s="10" t="s">
        <v>83</v>
      </c>
      <c r="B21" s="13"/>
      <c r="C21" s="9">
        <v>29267.3</v>
      </c>
      <c r="D21" s="9">
        <v>29267.3</v>
      </c>
      <c r="E21" s="9">
        <v>7213.3</v>
      </c>
      <c r="F21" s="40">
        <f t="shared" si="2"/>
        <v>0.24646277586248136</v>
      </c>
      <c r="G21" s="40">
        <f t="shared" si="3"/>
        <v>0.24646277586248136</v>
      </c>
    </row>
    <row r="22" spans="1:7" ht="45" x14ac:dyDescent="0.25">
      <c r="A22" s="15" t="s">
        <v>4</v>
      </c>
      <c r="B22" s="16" t="s">
        <v>71</v>
      </c>
      <c r="C22" s="17">
        <f>SUM(C23:C35)</f>
        <v>90220.7</v>
      </c>
      <c r="D22" s="17">
        <f t="shared" ref="D22:E22" si="4">SUM(D23:D35)</f>
        <v>90220.7</v>
      </c>
      <c r="E22" s="17">
        <f t="shared" si="4"/>
        <v>3691.2</v>
      </c>
      <c r="F22" s="39">
        <f t="shared" si="2"/>
        <v>4.0913005551940961E-2</v>
      </c>
      <c r="G22" s="39">
        <f t="shared" si="3"/>
        <v>4.0913005551940961E-2</v>
      </c>
    </row>
    <row r="23" spans="1:7" x14ac:dyDescent="0.25">
      <c r="A23" s="18" t="s">
        <v>72</v>
      </c>
      <c r="B23" s="19"/>
      <c r="C23" s="20">
        <v>7904.7</v>
      </c>
      <c r="D23" s="20">
        <v>7904.7</v>
      </c>
      <c r="E23" s="20">
        <v>0</v>
      </c>
      <c r="F23" s="40">
        <f t="shared" si="2"/>
        <v>0</v>
      </c>
      <c r="G23" s="40">
        <f t="shared" si="3"/>
        <v>0</v>
      </c>
    </row>
    <row r="24" spans="1:7" x14ac:dyDescent="0.25">
      <c r="A24" s="18" t="s">
        <v>73</v>
      </c>
      <c r="B24" s="19"/>
      <c r="C24" s="20">
        <v>6182</v>
      </c>
      <c r="D24" s="20">
        <v>6182</v>
      </c>
      <c r="E24" s="20">
        <v>0</v>
      </c>
      <c r="F24" s="40">
        <f t="shared" si="2"/>
        <v>0</v>
      </c>
      <c r="G24" s="40">
        <f t="shared" si="3"/>
        <v>0</v>
      </c>
    </row>
    <row r="25" spans="1:7" x14ac:dyDescent="0.25">
      <c r="A25" s="18" t="s">
        <v>74</v>
      </c>
      <c r="B25" s="19"/>
      <c r="C25" s="20">
        <v>3691.2</v>
      </c>
      <c r="D25" s="20">
        <v>3691.2</v>
      </c>
      <c r="E25" s="20">
        <v>3691.2</v>
      </c>
      <c r="F25" s="40">
        <f t="shared" si="2"/>
        <v>1</v>
      </c>
      <c r="G25" s="40">
        <f t="shared" si="3"/>
        <v>1</v>
      </c>
    </row>
    <row r="26" spans="1:7" x14ac:dyDescent="0.25">
      <c r="A26" s="18" t="s">
        <v>75</v>
      </c>
      <c r="B26" s="19"/>
      <c r="C26" s="20">
        <v>4822.3</v>
      </c>
      <c r="D26" s="20">
        <v>4822.3</v>
      </c>
      <c r="E26" s="20">
        <v>0</v>
      </c>
      <c r="F26" s="40">
        <f t="shared" si="2"/>
        <v>0</v>
      </c>
      <c r="G26" s="40">
        <f t="shared" si="3"/>
        <v>0</v>
      </c>
    </row>
    <row r="27" spans="1:7" ht="15" customHeight="1" x14ac:dyDescent="0.25">
      <c r="A27" s="18" t="s">
        <v>76</v>
      </c>
      <c r="B27" s="19"/>
      <c r="C27" s="20">
        <v>5630.3</v>
      </c>
      <c r="D27" s="20">
        <v>5630.3</v>
      </c>
      <c r="E27" s="20">
        <v>0</v>
      </c>
      <c r="F27" s="40">
        <f t="shared" si="2"/>
        <v>0</v>
      </c>
      <c r="G27" s="40">
        <f t="shared" si="3"/>
        <v>0</v>
      </c>
    </row>
    <row r="28" spans="1:7" x14ac:dyDescent="0.25">
      <c r="A28" s="18" t="s">
        <v>77</v>
      </c>
      <c r="B28" s="19"/>
      <c r="C28" s="20">
        <v>6320.8</v>
      </c>
      <c r="D28" s="20">
        <v>6320.8</v>
      </c>
      <c r="E28" s="20">
        <v>0</v>
      </c>
      <c r="F28" s="40">
        <f t="shared" si="2"/>
        <v>0</v>
      </c>
      <c r="G28" s="40">
        <f t="shared" si="3"/>
        <v>0</v>
      </c>
    </row>
    <row r="29" spans="1:7" x14ac:dyDescent="0.25">
      <c r="A29" s="18" t="s">
        <v>78</v>
      </c>
      <c r="B29" s="19"/>
      <c r="C29" s="20">
        <v>9268.2999999999993</v>
      </c>
      <c r="D29" s="20">
        <v>9268.2999999999993</v>
      </c>
      <c r="E29" s="20">
        <v>0</v>
      </c>
      <c r="F29" s="40">
        <f t="shared" si="2"/>
        <v>0</v>
      </c>
      <c r="G29" s="40">
        <f t="shared" si="3"/>
        <v>0</v>
      </c>
    </row>
    <row r="30" spans="1:7" x14ac:dyDescent="0.25">
      <c r="A30" s="18" t="s">
        <v>79</v>
      </c>
      <c r="B30" s="19"/>
      <c r="C30" s="20">
        <v>8619.5</v>
      </c>
      <c r="D30" s="20">
        <v>8619.5</v>
      </c>
      <c r="E30" s="20">
        <v>0</v>
      </c>
      <c r="F30" s="40">
        <f t="shared" si="2"/>
        <v>0</v>
      </c>
      <c r="G30" s="40">
        <f t="shared" si="3"/>
        <v>0</v>
      </c>
    </row>
    <row r="31" spans="1:7" x14ac:dyDescent="0.25">
      <c r="A31" s="18" t="s">
        <v>80</v>
      </c>
      <c r="B31" s="19"/>
      <c r="C31" s="20">
        <v>3500.4</v>
      </c>
      <c r="D31" s="20">
        <v>3500.4</v>
      </c>
      <c r="E31" s="20">
        <v>0</v>
      </c>
      <c r="F31" s="40">
        <f t="shared" si="2"/>
        <v>0</v>
      </c>
      <c r="G31" s="40">
        <f t="shared" si="3"/>
        <v>0</v>
      </c>
    </row>
    <row r="32" spans="1:7" x14ac:dyDescent="0.25">
      <c r="A32" s="18" t="s">
        <v>81</v>
      </c>
      <c r="B32" s="19"/>
      <c r="C32" s="20">
        <v>4467.5</v>
      </c>
      <c r="D32" s="20">
        <v>4467.5</v>
      </c>
      <c r="E32" s="20">
        <v>0</v>
      </c>
      <c r="F32" s="40">
        <f t="shared" si="2"/>
        <v>0</v>
      </c>
      <c r="G32" s="40">
        <f t="shared" si="3"/>
        <v>0</v>
      </c>
    </row>
    <row r="33" spans="1:7" x14ac:dyDescent="0.25">
      <c r="A33" s="18" t="s">
        <v>82</v>
      </c>
      <c r="B33" s="19"/>
      <c r="C33" s="20">
        <v>7352</v>
      </c>
      <c r="D33" s="20">
        <v>7352</v>
      </c>
      <c r="E33" s="20">
        <v>0</v>
      </c>
      <c r="F33" s="40">
        <f t="shared" si="2"/>
        <v>0</v>
      </c>
      <c r="G33" s="40">
        <f t="shared" si="3"/>
        <v>0</v>
      </c>
    </row>
    <row r="34" spans="1:7" x14ac:dyDescent="0.25">
      <c r="A34" s="18" t="s">
        <v>85</v>
      </c>
      <c r="B34" s="19"/>
      <c r="C34" s="20">
        <v>15246.5</v>
      </c>
      <c r="D34" s="20">
        <v>15246.5</v>
      </c>
      <c r="E34" s="20">
        <v>0</v>
      </c>
      <c r="F34" s="40">
        <f t="shared" si="2"/>
        <v>0</v>
      </c>
      <c r="G34" s="40">
        <f t="shared" si="3"/>
        <v>0</v>
      </c>
    </row>
    <row r="35" spans="1:7" x14ac:dyDescent="0.25">
      <c r="A35" s="18" t="s">
        <v>83</v>
      </c>
      <c r="B35" s="19"/>
      <c r="C35" s="20">
        <v>7215.2</v>
      </c>
      <c r="D35" s="20">
        <v>7215.2</v>
      </c>
      <c r="E35" s="20">
        <v>0</v>
      </c>
      <c r="F35" s="40">
        <f t="shared" si="2"/>
        <v>0</v>
      </c>
      <c r="G35" s="40">
        <f t="shared" si="3"/>
        <v>0</v>
      </c>
    </row>
    <row r="36" spans="1:7" ht="30" x14ac:dyDescent="0.25">
      <c r="A36" s="7" t="s">
        <v>5</v>
      </c>
      <c r="B36" s="7"/>
      <c r="C36" s="50">
        <f>C37+C43+C57+C97+C114+C134+C140+C142+C145+C155+C157+C160+C163+C165+C168+C204+C211+C213+C215</f>
        <v>4078440.8599999994</v>
      </c>
      <c r="D36" s="50">
        <f t="shared" ref="D36:E36" si="5">D37+D43+D57+D97+D114+D134+D140+D142+D145+D155+D157+D160+D163+D165+D168+D204+D211+D213+D215</f>
        <v>4628569.669999999</v>
      </c>
      <c r="E36" s="50">
        <f t="shared" si="5"/>
        <v>789881.09</v>
      </c>
      <c r="F36" s="38">
        <f t="shared" si="2"/>
        <v>0.19367231672938862</v>
      </c>
      <c r="G36" s="38">
        <f t="shared" si="3"/>
        <v>0.17065338675133307</v>
      </c>
    </row>
    <row r="37" spans="1:7" ht="30" x14ac:dyDescent="0.25">
      <c r="A37" s="15" t="s">
        <v>7</v>
      </c>
      <c r="B37" s="21" t="s">
        <v>321</v>
      </c>
      <c r="C37" s="17">
        <f>SUM(C38:C42)</f>
        <v>1023914.05</v>
      </c>
      <c r="D37" s="17">
        <f t="shared" ref="D37:E37" si="6">SUM(D38:D42)</f>
        <v>1023963.03</v>
      </c>
      <c r="E37" s="17">
        <f t="shared" si="6"/>
        <v>220244.95</v>
      </c>
      <c r="F37" s="39">
        <f t="shared" si="2"/>
        <v>0.21510101360558534</v>
      </c>
      <c r="G37" s="39">
        <f t="shared" si="3"/>
        <v>0.21509072451570835</v>
      </c>
    </row>
    <row r="38" spans="1:7" ht="15" customHeight="1" x14ac:dyDescent="0.25">
      <c r="A38" s="10" t="s">
        <v>76</v>
      </c>
      <c r="B38" s="12"/>
      <c r="C38" s="9">
        <v>58363.92</v>
      </c>
      <c r="D38" s="9">
        <f>14547.58+43816.34</f>
        <v>58363.92</v>
      </c>
      <c r="E38" s="9">
        <v>31100.43</v>
      </c>
      <c r="F38" s="40">
        <f t="shared" si="2"/>
        <v>0.53287082156236254</v>
      </c>
      <c r="G38" s="40">
        <f t="shared" si="3"/>
        <v>0.53287082156236254</v>
      </c>
    </row>
    <row r="39" spans="1:7" x14ac:dyDescent="0.25">
      <c r="A39" s="10" t="s">
        <v>80</v>
      </c>
      <c r="B39" s="12"/>
      <c r="C39" s="9">
        <v>180159.16</v>
      </c>
      <c r="D39" s="9">
        <v>180208.14</v>
      </c>
      <c r="E39" s="9">
        <v>62305.88</v>
      </c>
      <c r="F39" s="40">
        <f t="shared" si="2"/>
        <v>0.34583798015044032</v>
      </c>
      <c r="G39" s="40">
        <f t="shared" si="3"/>
        <v>0.34574398248602972</v>
      </c>
    </row>
    <row r="40" spans="1:7" x14ac:dyDescent="0.25">
      <c r="A40" s="18" t="s">
        <v>82</v>
      </c>
      <c r="B40" s="12"/>
      <c r="C40" s="9">
        <v>132296.72</v>
      </c>
      <c r="D40" s="9">
        <v>132296.72</v>
      </c>
      <c r="E40" s="9">
        <v>0</v>
      </c>
      <c r="F40" s="40">
        <f t="shared" si="2"/>
        <v>0</v>
      </c>
      <c r="G40" s="40">
        <f t="shared" si="3"/>
        <v>0</v>
      </c>
    </row>
    <row r="41" spans="1:7" x14ac:dyDescent="0.25">
      <c r="A41" s="10" t="s">
        <v>85</v>
      </c>
      <c r="B41" s="12"/>
      <c r="C41" s="9">
        <v>525849.65</v>
      </c>
      <c r="D41" s="9">
        <v>525849.65</v>
      </c>
      <c r="E41" s="9">
        <v>110093.63</v>
      </c>
      <c r="F41" s="40">
        <f t="shared" si="2"/>
        <v>0.20936332276725866</v>
      </c>
      <c r="G41" s="40">
        <f t="shared" si="3"/>
        <v>0.20936332276725866</v>
      </c>
    </row>
    <row r="42" spans="1:7" x14ac:dyDescent="0.25">
      <c r="A42" s="10" t="s">
        <v>83</v>
      </c>
      <c r="B42" s="12"/>
      <c r="C42" s="9">
        <v>127244.6</v>
      </c>
      <c r="D42" s="9">
        <v>127244.6</v>
      </c>
      <c r="E42" s="9">
        <v>16745.009999999998</v>
      </c>
      <c r="F42" s="40">
        <f t="shared" si="2"/>
        <v>0.13159701865540854</v>
      </c>
      <c r="G42" s="40">
        <f t="shared" si="3"/>
        <v>0.13159701865540854</v>
      </c>
    </row>
    <row r="43" spans="1:7" ht="75" x14ac:dyDescent="0.25">
      <c r="A43" s="15" t="s">
        <v>8</v>
      </c>
      <c r="B43" s="21" t="s">
        <v>9</v>
      </c>
      <c r="C43" s="17">
        <f>SUM(C44:C56)</f>
        <v>578304.41999999993</v>
      </c>
      <c r="D43" s="17">
        <f t="shared" ref="D43:E43" si="7">SUM(D44:D56)</f>
        <v>578304.41999999993</v>
      </c>
      <c r="E43" s="17">
        <f t="shared" si="7"/>
        <v>134982.35999999999</v>
      </c>
      <c r="F43" s="39">
        <f t="shared" si="2"/>
        <v>0.23341056255457981</v>
      </c>
      <c r="G43" s="39">
        <f t="shared" si="3"/>
        <v>0.23341056255457981</v>
      </c>
    </row>
    <row r="44" spans="1:7" x14ac:dyDescent="0.25">
      <c r="A44" s="10" t="s">
        <v>72</v>
      </c>
      <c r="B44" s="12"/>
      <c r="C44" s="9">
        <v>42069.41</v>
      </c>
      <c r="D44" s="9">
        <v>42069.41</v>
      </c>
      <c r="E44" s="9">
        <v>9760.9599999999991</v>
      </c>
      <c r="F44" s="40">
        <f t="shared" si="2"/>
        <v>0.23202036824381417</v>
      </c>
      <c r="G44" s="40">
        <f t="shared" si="3"/>
        <v>0.23202036824381417</v>
      </c>
    </row>
    <row r="45" spans="1:7" x14ac:dyDescent="0.25">
      <c r="A45" s="10" t="s">
        <v>73</v>
      </c>
      <c r="B45" s="12"/>
      <c r="C45" s="9">
        <v>30346</v>
      </c>
      <c r="D45" s="9">
        <v>30346</v>
      </c>
      <c r="E45" s="9">
        <v>3248.09</v>
      </c>
      <c r="F45" s="40">
        <f t="shared" si="2"/>
        <v>0.10703519409477362</v>
      </c>
      <c r="G45" s="40">
        <f t="shared" si="3"/>
        <v>0.10703519409477362</v>
      </c>
    </row>
    <row r="46" spans="1:7" x14ac:dyDescent="0.25">
      <c r="A46" s="10" t="s">
        <v>74</v>
      </c>
      <c r="B46" s="12"/>
      <c r="C46" s="9">
        <v>20288.669999999998</v>
      </c>
      <c r="D46" s="9">
        <v>20288.669999999998</v>
      </c>
      <c r="E46" s="9">
        <v>5634.23</v>
      </c>
      <c r="F46" s="40">
        <f t="shared" si="2"/>
        <v>0.27770326985455429</v>
      </c>
      <c r="G46" s="40">
        <f t="shared" si="3"/>
        <v>0.27770326985455429</v>
      </c>
    </row>
    <row r="47" spans="1:7" x14ac:dyDescent="0.25">
      <c r="A47" s="10" t="s">
        <v>75</v>
      </c>
      <c r="B47" s="12"/>
      <c r="C47" s="9">
        <v>24637.29</v>
      </c>
      <c r="D47" s="9">
        <v>24637.29</v>
      </c>
      <c r="E47" s="9">
        <v>8145.41</v>
      </c>
      <c r="F47" s="40">
        <f t="shared" si="2"/>
        <v>0.33061306661568701</v>
      </c>
      <c r="G47" s="40">
        <f t="shared" si="3"/>
        <v>0.33061306661568701</v>
      </c>
    </row>
    <row r="48" spans="1:7" ht="15" customHeight="1" x14ac:dyDescent="0.25">
      <c r="A48" s="10" t="s">
        <v>76</v>
      </c>
      <c r="B48" s="12"/>
      <c r="C48" s="9">
        <v>26473.439999999999</v>
      </c>
      <c r="D48" s="9">
        <v>26473.439999999999</v>
      </c>
      <c r="E48" s="9">
        <v>6496.41</v>
      </c>
      <c r="F48" s="40">
        <f t="shared" si="2"/>
        <v>0.24539349627400142</v>
      </c>
      <c r="G48" s="40">
        <f t="shared" si="3"/>
        <v>0.24539349627400142</v>
      </c>
    </row>
    <row r="49" spans="1:7" x14ac:dyDescent="0.25">
      <c r="A49" s="10" t="s">
        <v>77</v>
      </c>
      <c r="B49" s="12"/>
      <c r="C49" s="9">
        <v>30383.9</v>
      </c>
      <c r="D49" s="9">
        <v>30383.9</v>
      </c>
      <c r="E49" s="9">
        <v>8939.74</v>
      </c>
      <c r="F49" s="40">
        <f t="shared" si="2"/>
        <v>0.29422621849071379</v>
      </c>
      <c r="G49" s="40">
        <f t="shared" si="3"/>
        <v>0.29422621849071379</v>
      </c>
    </row>
    <row r="50" spans="1:7" x14ac:dyDescent="0.25">
      <c r="A50" s="10" t="s">
        <v>78</v>
      </c>
      <c r="B50" s="12"/>
      <c r="C50" s="9">
        <v>55877.69</v>
      </c>
      <c r="D50" s="9">
        <v>55877.69</v>
      </c>
      <c r="E50" s="9">
        <v>12489.13</v>
      </c>
      <c r="F50" s="40">
        <f t="shared" si="2"/>
        <v>0.22350834474367137</v>
      </c>
      <c r="G50" s="40">
        <f t="shared" si="3"/>
        <v>0.22350834474367137</v>
      </c>
    </row>
    <row r="51" spans="1:7" x14ac:dyDescent="0.25">
      <c r="A51" s="10" t="s">
        <v>79</v>
      </c>
      <c r="B51" s="12"/>
      <c r="C51" s="9">
        <v>49452.04</v>
      </c>
      <c r="D51" s="9">
        <v>49452.04</v>
      </c>
      <c r="E51" s="9">
        <v>10803.08</v>
      </c>
      <c r="F51" s="40">
        <f t="shared" si="2"/>
        <v>0.21845569970419823</v>
      </c>
      <c r="G51" s="40">
        <f t="shared" si="3"/>
        <v>0.21845569970419823</v>
      </c>
    </row>
    <row r="52" spans="1:7" x14ac:dyDescent="0.25">
      <c r="A52" s="10" t="s">
        <v>80</v>
      </c>
      <c r="B52" s="12"/>
      <c r="C52" s="9">
        <v>14890.51</v>
      </c>
      <c r="D52" s="9">
        <v>14890.51</v>
      </c>
      <c r="E52" s="9">
        <v>3513.5</v>
      </c>
      <c r="F52" s="40">
        <f t="shared" si="2"/>
        <v>0.23595565229129156</v>
      </c>
      <c r="G52" s="40">
        <f t="shared" si="3"/>
        <v>0.23595565229129156</v>
      </c>
    </row>
    <row r="53" spans="1:7" x14ac:dyDescent="0.25">
      <c r="A53" s="10" t="s">
        <v>81</v>
      </c>
      <c r="B53" s="12"/>
      <c r="C53" s="9">
        <v>14646.08</v>
      </c>
      <c r="D53" s="9">
        <v>14646.08</v>
      </c>
      <c r="E53" s="9">
        <v>3999.56</v>
      </c>
      <c r="F53" s="40">
        <f t="shared" si="2"/>
        <v>0.27308057855753892</v>
      </c>
      <c r="G53" s="40">
        <f t="shared" si="3"/>
        <v>0.27308057855753892</v>
      </c>
    </row>
    <row r="54" spans="1:7" x14ac:dyDescent="0.25">
      <c r="A54" s="10" t="s">
        <v>82</v>
      </c>
      <c r="B54" s="12"/>
      <c r="C54" s="9">
        <v>45463.199999999997</v>
      </c>
      <c r="D54" s="9">
        <v>45463.199999999997</v>
      </c>
      <c r="E54" s="9">
        <v>10331.66</v>
      </c>
      <c r="F54" s="40">
        <f t="shared" si="2"/>
        <v>0.22725325098101323</v>
      </c>
      <c r="G54" s="40">
        <f t="shared" si="3"/>
        <v>0.22725325098101323</v>
      </c>
    </row>
    <row r="55" spans="1:7" x14ac:dyDescent="0.25">
      <c r="A55" s="10" t="s">
        <v>85</v>
      </c>
      <c r="B55" s="12"/>
      <c r="C55" s="9">
        <v>187889.75</v>
      </c>
      <c r="D55" s="9">
        <v>187889.75</v>
      </c>
      <c r="E55" s="9">
        <v>40126.35</v>
      </c>
      <c r="F55" s="40">
        <f t="shared" si="2"/>
        <v>0.21356327314289364</v>
      </c>
      <c r="G55" s="40">
        <f t="shared" si="3"/>
        <v>0.21356327314289364</v>
      </c>
    </row>
    <row r="56" spans="1:7" x14ac:dyDescent="0.25">
      <c r="A56" s="10" t="s">
        <v>83</v>
      </c>
      <c r="B56" s="12"/>
      <c r="C56" s="9">
        <v>35886.44</v>
      </c>
      <c r="D56" s="9">
        <v>35886.44</v>
      </c>
      <c r="E56" s="9">
        <v>11494.24</v>
      </c>
      <c r="F56" s="40">
        <f t="shared" si="2"/>
        <v>0.32029479658611998</v>
      </c>
      <c r="G56" s="40">
        <f t="shared" si="3"/>
        <v>0.32029479658611998</v>
      </c>
    </row>
    <row r="57" spans="1:7" ht="30" x14ac:dyDescent="0.25">
      <c r="A57" s="15" t="s">
        <v>10</v>
      </c>
      <c r="B57" s="21" t="s">
        <v>11</v>
      </c>
      <c r="C57" s="17">
        <f>SUM(C58:C96)</f>
        <v>28288.999999999996</v>
      </c>
      <c r="D57" s="17">
        <f t="shared" ref="D57:E57" si="8">SUM(D58:D96)</f>
        <v>28288.999999999996</v>
      </c>
      <c r="E57" s="17">
        <f t="shared" si="8"/>
        <v>10318.710000000003</v>
      </c>
      <c r="F57" s="39">
        <f t="shared" si="2"/>
        <v>0.3647605076178021</v>
      </c>
      <c r="G57" s="39">
        <f t="shared" si="3"/>
        <v>0.3647605076178021</v>
      </c>
    </row>
    <row r="58" spans="1:7" x14ac:dyDescent="0.25">
      <c r="A58" s="10" t="s">
        <v>86</v>
      </c>
      <c r="B58" s="10"/>
      <c r="C58" s="22">
        <v>5018.3999999999996</v>
      </c>
      <c r="D58" s="22">
        <v>5018.3999999999996</v>
      </c>
      <c r="E58" s="22">
        <v>0</v>
      </c>
      <c r="F58" s="40">
        <f t="shared" si="2"/>
        <v>0</v>
      </c>
      <c r="G58" s="40">
        <f t="shared" si="3"/>
        <v>0</v>
      </c>
    </row>
    <row r="59" spans="1:7" x14ac:dyDescent="0.25">
      <c r="A59" s="10" t="s">
        <v>87</v>
      </c>
      <c r="B59" s="10"/>
      <c r="C59" s="22">
        <v>771.7</v>
      </c>
      <c r="D59" s="22">
        <v>771.7</v>
      </c>
      <c r="E59" s="22">
        <v>0</v>
      </c>
      <c r="F59" s="40">
        <f t="shared" si="2"/>
        <v>0</v>
      </c>
      <c r="G59" s="40">
        <f t="shared" si="3"/>
        <v>0</v>
      </c>
    </row>
    <row r="60" spans="1:7" x14ac:dyDescent="0.25">
      <c r="A60" s="10" t="s">
        <v>88</v>
      </c>
      <c r="B60" s="10"/>
      <c r="C60" s="22">
        <v>1825.2</v>
      </c>
      <c r="D60" s="22">
        <v>1825.2</v>
      </c>
      <c r="E60" s="22">
        <v>1825.16</v>
      </c>
      <c r="F60" s="40">
        <f t="shared" si="2"/>
        <v>0.99997808459346926</v>
      </c>
      <c r="G60" s="40">
        <f t="shared" si="3"/>
        <v>0.99997808459346926</v>
      </c>
    </row>
    <row r="61" spans="1:7" x14ac:dyDescent="0.25">
      <c r="A61" s="10" t="s">
        <v>273</v>
      </c>
      <c r="B61" s="10"/>
      <c r="C61" s="22">
        <v>628.4</v>
      </c>
      <c r="D61" s="22">
        <v>628.4</v>
      </c>
      <c r="E61" s="22">
        <v>0</v>
      </c>
      <c r="F61" s="40">
        <f t="shared" si="2"/>
        <v>0</v>
      </c>
      <c r="G61" s="40">
        <f t="shared" si="3"/>
        <v>0</v>
      </c>
    </row>
    <row r="62" spans="1:7" ht="15" customHeight="1" x14ac:dyDescent="0.25">
      <c r="A62" s="10" t="s">
        <v>89</v>
      </c>
      <c r="B62" s="10"/>
      <c r="C62" s="22">
        <v>635.5</v>
      </c>
      <c r="D62" s="22">
        <v>635.5</v>
      </c>
      <c r="E62" s="22">
        <v>0</v>
      </c>
      <c r="F62" s="40">
        <f t="shared" ref="F62:F125" si="9">IFERROR(E62/C62,"")</f>
        <v>0</v>
      </c>
      <c r="G62" s="40">
        <f t="shared" ref="G62:G125" si="10">IFERROR(E62/D62,"")</f>
        <v>0</v>
      </c>
    </row>
    <row r="63" spans="1:7" x14ac:dyDescent="0.25">
      <c r="A63" s="10" t="s">
        <v>90</v>
      </c>
      <c r="B63" s="10"/>
      <c r="C63" s="22">
        <v>628.4</v>
      </c>
      <c r="D63" s="22">
        <v>628.4</v>
      </c>
      <c r="E63" s="22">
        <v>628.42999999999995</v>
      </c>
      <c r="F63" s="40">
        <f t="shared" si="9"/>
        <v>1.0000477402928072</v>
      </c>
      <c r="G63" s="40">
        <f t="shared" si="10"/>
        <v>1.0000477402928072</v>
      </c>
    </row>
    <row r="64" spans="1:7" x14ac:dyDescent="0.25">
      <c r="A64" s="10" t="s">
        <v>91</v>
      </c>
      <c r="B64" s="10"/>
      <c r="C64" s="22">
        <v>635.5</v>
      </c>
      <c r="D64" s="22">
        <v>635.5</v>
      </c>
      <c r="E64" s="22">
        <v>0</v>
      </c>
      <c r="F64" s="40">
        <f t="shared" si="9"/>
        <v>0</v>
      </c>
      <c r="G64" s="40">
        <f t="shared" si="10"/>
        <v>0</v>
      </c>
    </row>
    <row r="65" spans="1:7" x14ac:dyDescent="0.25">
      <c r="A65" s="10" t="s">
        <v>274</v>
      </c>
      <c r="B65" s="10"/>
      <c r="C65" s="22">
        <v>642.5</v>
      </c>
      <c r="D65" s="22">
        <v>642.5</v>
      </c>
      <c r="E65" s="22">
        <v>0</v>
      </c>
      <c r="F65" s="40">
        <f t="shared" si="9"/>
        <v>0</v>
      </c>
      <c r="G65" s="40">
        <f t="shared" si="10"/>
        <v>0</v>
      </c>
    </row>
    <row r="66" spans="1:7" ht="15" customHeight="1" x14ac:dyDescent="0.25">
      <c r="A66" s="10" t="s">
        <v>275</v>
      </c>
      <c r="B66" s="10"/>
      <c r="C66" s="22">
        <v>488.8</v>
      </c>
      <c r="D66" s="22">
        <v>488.8</v>
      </c>
      <c r="E66" s="22">
        <v>488.78</v>
      </c>
      <c r="F66" s="40">
        <f t="shared" si="9"/>
        <v>0.99995908346972173</v>
      </c>
      <c r="G66" s="40">
        <f t="shared" si="10"/>
        <v>0.99995908346972173</v>
      </c>
    </row>
    <row r="67" spans="1:7" x14ac:dyDescent="0.25">
      <c r="A67" s="10" t="s">
        <v>92</v>
      </c>
      <c r="B67" s="10"/>
      <c r="C67" s="22">
        <v>628.4</v>
      </c>
      <c r="D67" s="22">
        <v>628.4</v>
      </c>
      <c r="E67" s="22">
        <v>628.42999999999995</v>
      </c>
      <c r="F67" s="40">
        <f t="shared" si="9"/>
        <v>1.0000477402928072</v>
      </c>
      <c r="G67" s="40">
        <f t="shared" si="10"/>
        <v>1.0000477402928072</v>
      </c>
    </row>
    <row r="68" spans="1:7" x14ac:dyDescent="0.25">
      <c r="A68" s="10" t="s">
        <v>93</v>
      </c>
      <c r="B68" s="10"/>
      <c r="C68" s="22">
        <v>423.6</v>
      </c>
      <c r="D68" s="22">
        <v>423.6</v>
      </c>
      <c r="E68" s="22">
        <v>423.56</v>
      </c>
      <c r="F68" s="40">
        <f t="shared" si="9"/>
        <v>0.99990557129367319</v>
      </c>
      <c r="G68" s="40">
        <f t="shared" si="10"/>
        <v>0.99990557129367319</v>
      </c>
    </row>
    <row r="69" spans="1:7" x14ac:dyDescent="0.25">
      <c r="A69" s="10" t="s">
        <v>276</v>
      </c>
      <c r="B69" s="10"/>
      <c r="C69" s="22">
        <v>359.1</v>
      </c>
      <c r="D69" s="22">
        <v>359.1</v>
      </c>
      <c r="E69" s="22">
        <v>359.1</v>
      </c>
      <c r="F69" s="40">
        <f t="shared" si="9"/>
        <v>1</v>
      </c>
      <c r="G69" s="40">
        <f t="shared" si="10"/>
        <v>1</v>
      </c>
    </row>
    <row r="70" spans="1:7" x14ac:dyDescent="0.25">
      <c r="A70" s="10" t="s">
        <v>95</v>
      </c>
      <c r="B70" s="10"/>
      <c r="C70" s="22">
        <v>359.1</v>
      </c>
      <c r="D70" s="22">
        <v>359.1</v>
      </c>
      <c r="E70" s="22">
        <v>359.1</v>
      </c>
      <c r="F70" s="40">
        <f t="shared" si="9"/>
        <v>1</v>
      </c>
      <c r="G70" s="40">
        <f t="shared" si="10"/>
        <v>1</v>
      </c>
    </row>
    <row r="71" spans="1:7" x14ac:dyDescent="0.25">
      <c r="A71" s="10" t="s">
        <v>94</v>
      </c>
      <c r="B71" s="10"/>
      <c r="C71" s="22">
        <v>359.1</v>
      </c>
      <c r="D71" s="22">
        <v>359.1</v>
      </c>
      <c r="E71" s="22">
        <v>359.1</v>
      </c>
      <c r="F71" s="40">
        <f t="shared" si="9"/>
        <v>1</v>
      </c>
      <c r="G71" s="40">
        <f t="shared" si="10"/>
        <v>1</v>
      </c>
    </row>
    <row r="72" spans="1:7" x14ac:dyDescent="0.25">
      <c r="A72" s="10" t="s">
        <v>96</v>
      </c>
      <c r="B72" s="10"/>
      <c r="C72" s="22">
        <v>850.7</v>
      </c>
      <c r="D72" s="22">
        <v>850.7</v>
      </c>
      <c r="E72" s="22">
        <v>850.68</v>
      </c>
      <c r="F72" s="40">
        <f t="shared" si="9"/>
        <v>0.99997648994945332</v>
      </c>
      <c r="G72" s="40">
        <f t="shared" si="10"/>
        <v>0.99997648994945332</v>
      </c>
    </row>
    <row r="73" spans="1:7" x14ac:dyDescent="0.25">
      <c r="A73" s="10" t="s">
        <v>277</v>
      </c>
      <c r="B73" s="10"/>
      <c r="C73" s="22">
        <v>448.9</v>
      </c>
      <c r="D73" s="22">
        <v>448.9</v>
      </c>
      <c r="E73" s="22">
        <v>0</v>
      </c>
      <c r="F73" s="40">
        <f t="shared" si="9"/>
        <v>0</v>
      </c>
      <c r="G73" s="40">
        <f t="shared" si="10"/>
        <v>0</v>
      </c>
    </row>
    <row r="74" spans="1:7" x14ac:dyDescent="0.25">
      <c r="A74" s="10" t="s">
        <v>97</v>
      </c>
      <c r="B74" s="10"/>
      <c r="C74" s="22">
        <v>427.3</v>
      </c>
      <c r="D74" s="22">
        <v>427.3</v>
      </c>
      <c r="E74" s="22">
        <v>0</v>
      </c>
      <c r="F74" s="40">
        <f t="shared" si="9"/>
        <v>0</v>
      </c>
      <c r="G74" s="40">
        <f t="shared" si="10"/>
        <v>0</v>
      </c>
    </row>
    <row r="75" spans="1:7" x14ac:dyDescent="0.25">
      <c r="A75" s="10" t="s">
        <v>98</v>
      </c>
      <c r="B75" s="10"/>
      <c r="C75" s="22">
        <v>488.8</v>
      </c>
      <c r="D75" s="22">
        <v>488.8</v>
      </c>
      <c r="E75" s="22">
        <v>0</v>
      </c>
      <c r="F75" s="40">
        <f t="shared" si="9"/>
        <v>0</v>
      </c>
      <c r="G75" s="40">
        <f t="shared" si="10"/>
        <v>0</v>
      </c>
    </row>
    <row r="76" spans="1:7" x14ac:dyDescent="0.25">
      <c r="A76" s="10" t="s">
        <v>278</v>
      </c>
      <c r="B76" s="10"/>
      <c r="C76" s="22">
        <v>417.6</v>
      </c>
      <c r="D76" s="22">
        <v>417.6</v>
      </c>
      <c r="E76" s="22">
        <v>417.6</v>
      </c>
      <c r="F76" s="40">
        <f t="shared" si="9"/>
        <v>1</v>
      </c>
      <c r="G76" s="40">
        <f t="shared" si="10"/>
        <v>1</v>
      </c>
    </row>
    <row r="77" spans="1:7" x14ac:dyDescent="0.25">
      <c r="A77" s="10" t="s">
        <v>99</v>
      </c>
      <c r="B77" s="10"/>
      <c r="C77" s="22">
        <v>321.2</v>
      </c>
      <c r="D77" s="22">
        <v>321.2</v>
      </c>
      <c r="E77" s="22">
        <v>321.2</v>
      </c>
      <c r="F77" s="40">
        <f t="shared" si="9"/>
        <v>1</v>
      </c>
      <c r="G77" s="40">
        <f t="shared" si="10"/>
        <v>1</v>
      </c>
    </row>
    <row r="78" spans="1:7" x14ac:dyDescent="0.25">
      <c r="A78" s="10" t="s">
        <v>279</v>
      </c>
      <c r="B78" s="10"/>
      <c r="C78" s="22">
        <v>417.6</v>
      </c>
      <c r="D78" s="22">
        <v>417.6</v>
      </c>
      <c r="E78" s="22">
        <v>417.6</v>
      </c>
      <c r="F78" s="40">
        <f t="shared" si="9"/>
        <v>1</v>
      </c>
      <c r="G78" s="40">
        <f t="shared" si="10"/>
        <v>1</v>
      </c>
    </row>
    <row r="79" spans="1:7" x14ac:dyDescent="0.25">
      <c r="A79" s="10" t="s">
        <v>100</v>
      </c>
      <c r="B79" s="10"/>
      <c r="C79" s="22">
        <v>579.29999999999995</v>
      </c>
      <c r="D79" s="22">
        <v>579.29999999999995</v>
      </c>
      <c r="E79" s="22">
        <v>579.27</v>
      </c>
      <c r="F79" s="40">
        <f t="shared" si="9"/>
        <v>0.99994821336095296</v>
      </c>
      <c r="G79" s="40">
        <f t="shared" si="10"/>
        <v>0.99994821336095296</v>
      </c>
    </row>
    <row r="80" spans="1:7" x14ac:dyDescent="0.25">
      <c r="A80" s="10" t="s">
        <v>101</v>
      </c>
      <c r="B80" s="10"/>
      <c r="C80" s="22">
        <v>473.1</v>
      </c>
      <c r="D80" s="22">
        <v>473.1</v>
      </c>
      <c r="E80" s="22">
        <v>473.11</v>
      </c>
      <c r="F80" s="40">
        <f t="shared" si="9"/>
        <v>1.0000211371803001</v>
      </c>
      <c r="G80" s="40">
        <f t="shared" si="10"/>
        <v>1.0000211371803001</v>
      </c>
    </row>
    <row r="81" spans="1:7" x14ac:dyDescent="0.25">
      <c r="A81" s="10" t="s">
        <v>102</v>
      </c>
      <c r="B81" s="10"/>
      <c r="C81" s="22">
        <v>315.39999999999998</v>
      </c>
      <c r="D81" s="22">
        <v>315.39999999999998</v>
      </c>
      <c r="E81" s="22">
        <v>315.41000000000003</v>
      </c>
      <c r="F81" s="40">
        <f t="shared" si="9"/>
        <v>1.0000317057704504</v>
      </c>
      <c r="G81" s="40">
        <f t="shared" si="10"/>
        <v>1.0000317057704504</v>
      </c>
    </row>
    <row r="82" spans="1:7" x14ac:dyDescent="0.25">
      <c r="A82" s="10" t="s">
        <v>280</v>
      </c>
      <c r="B82" s="10"/>
      <c r="C82" s="22">
        <v>473.1</v>
      </c>
      <c r="D82" s="22">
        <v>473.1</v>
      </c>
      <c r="E82" s="22">
        <v>473.11</v>
      </c>
      <c r="F82" s="40">
        <f t="shared" si="9"/>
        <v>1.0000211371803001</v>
      </c>
      <c r="G82" s="40">
        <f t="shared" si="10"/>
        <v>1.0000211371803001</v>
      </c>
    </row>
    <row r="83" spans="1:7" x14ac:dyDescent="0.25">
      <c r="A83" s="10" t="s">
        <v>281</v>
      </c>
      <c r="B83" s="10"/>
      <c r="C83" s="22">
        <v>473.1</v>
      </c>
      <c r="D83" s="22">
        <v>473.1</v>
      </c>
      <c r="E83" s="22">
        <v>0</v>
      </c>
      <c r="F83" s="40">
        <f t="shared" si="9"/>
        <v>0</v>
      </c>
      <c r="G83" s="40">
        <f t="shared" si="10"/>
        <v>0</v>
      </c>
    </row>
    <row r="84" spans="1:7" x14ac:dyDescent="0.25">
      <c r="A84" s="10" t="s">
        <v>282</v>
      </c>
      <c r="B84" s="10"/>
      <c r="C84" s="22">
        <v>478.4</v>
      </c>
      <c r="D84" s="22">
        <v>478.4</v>
      </c>
      <c r="E84" s="22">
        <v>478.42</v>
      </c>
      <c r="F84" s="40">
        <f t="shared" si="9"/>
        <v>1.0000418060200669</v>
      </c>
      <c r="G84" s="40">
        <f t="shared" si="10"/>
        <v>1.0000418060200669</v>
      </c>
    </row>
    <row r="85" spans="1:7" x14ac:dyDescent="0.25">
      <c r="A85" s="10" t="s">
        <v>103</v>
      </c>
      <c r="B85" s="10"/>
      <c r="C85" s="22">
        <v>510.3</v>
      </c>
      <c r="D85" s="22">
        <v>510.3</v>
      </c>
      <c r="E85" s="22">
        <v>442.23</v>
      </c>
      <c r="F85" s="40">
        <f t="shared" si="9"/>
        <v>0.86660787771898884</v>
      </c>
      <c r="G85" s="40">
        <f t="shared" si="10"/>
        <v>0.86660787771898884</v>
      </c>
    </row>
    <row r="86" spans="1:7" x14ac:dyDescent="0.25">
      <c r="A86" s="10" t="s">
        <v>283</v>
      </c>
      <c r="B86" s="10"/>
      <c r="C86" s="22">
        <v>478.4</v>
      </c>
      <c r="D86" s="22">
        <v>478.4</v>
      </c>
      <c r="E86" s="22">
        <v>478.42</v>
      </c>
      <c r="F86" s="40">
        <f t="shared" si="9"/>
        <v>1.0000418060200669</v>
      </c>
      <c r="G86" s="40">
        <f t="shared" si="10"/>
        <v>1.0000418060200669</v>
      </c>
    </row>
    <row r="87" spans="1:7" x14ac:dyDescent="0.25">
      <c r="A87" s="10" t="s">
        <v>104</v>
      </c>
      <c r="B87" s="10"/>
      <c r="C87" s="22">
        <v>1065</v>
      </c>
      <c r="D87" s="22">
        <v>1065</v>
      </c>
      <c r="E87" s="22">
        <v>0</v>
      </c>
      <c r="F87" s="40">
        <f t="shared" si="9"/>
        <v>0</v>
      </c>
      <c r="G87" s="40">
        <f t="shared" si="10"/>
        <v>0</v>
      </c>
    </row>
    <row r="88" spans="1:7" x14ac:dyDescent="0.25">
      <c r="A88" s="10" t="s">
        <v>105</v>
      </c>
      <c r="B88" s="10"/>
      <c r="C88" s="22">
        <v>720.6</v>
      </c>
      <c r="D88" s="22">
        <v>720.6</v>
      </c>
      <c r="E88" s="22">
        <v>0</v>
      </c>
      <c r="F88" s="40">
        <f t="shared" si="9"/>
        <v>0</v>
      </c>
      <c r="G88" s="40">
        <f t="shared" si="10"/>
        <v>0</v>
      </c>
    </row>
    <row r="89" spans="1:7" x14ac:dyDescent="0.25">
      <c r="A89" s="10" t="s">
        <v>106</v>
      </c>
      <c r="B89" s="10"/>
      <c r="C89" s="22">
        <v>705.2</v>
      </c>
      <c r="D89" s="22">
        <v>705.2</v>
      </c>
      <c r="E89" s="22">
        <v>0</v>
      </c>
      <c r="F89" s="40">
        <f t="shared" si="9"/>
        <v>0</v>
      </c>
      <c r="G89" s="40">
        <f t="shared" si="10"/>
        <v>0</v>
      </c>
    </row>
    <row r="90" spans="1:7" x14ac:dyDescent="0.25">
      <c r="A90" s="10" t="s">
        <v>107</v>
      </c>
      <c r="B90" s="10"/>
      <c r="C90" s="22">
        <v>697.6</v>
      </c>
      <c r="D90" s="22">
        <v>697.6</v>
      </c>
      <c r="E90" s="22">
        <v>0</v>
      </c>
      <c r="F90" s="40">
        <f t="shared" si="9"/>
        <v>0</v>
      </c>
      <c r="G90" s="40">
        <f t="shared" si="10"/>
        <v>0</v>
      </c>
    </row>
    <row r="91" spans="1:7" x14ac:dyDescent="0.25">
      <c r="A91" s="10" t="s">
        <v>108</v>
      </c>
      <c r="B91" s="10"/>
      <c r="C91" s="22">
        <v>835.4</v>
      </c>
      <c r="D91" s="22">
        <v>835.4</v>
      </c>
      <c r="E91" s="22">
        <v>0</v>
      </c>
      <c r="F91" s="40">
        <f t="shared" si="9"/>
        <v>0</v>
      </c>
      <c r="G91" s="40">
        <f t="shared" si="10"/>
        <v>0</v>
      </c>
    </row>
    <row r="92" spans="1:7" x14ac:dyDescent="0.25">
      <c r="A92" s="10" t="s">
        <v>109</v>
      </c>
      <c r="B92" s="10"/>
      <c r="C92" s="22">
        <v>682.3</v>
      </c>
      <c r="D92" s="22">
        <v>682.3</v>
      </c>
      <c r="E92" s="22">
        <v>0</v>
      </c>
      <c r="F92" s="40">
        <f t="shared" si="9"/>
        <v>0</v>
      </c>
      <c r="G92" s="40">
        <f t="shared" si="10"/>
        <v>0</v>
      </c>
    </row>
    <row r="93" spans="1:7" x14ac:dyDescent="0.25">
      <c r="A93" s="10" t="s">
        <v>110</v>
      </c>
      <c r="B93" s="10"/>
      <c r="C93" s="22">
        <v>689.9</v>
      </c>
      <c r="D93" s="22">
        <v>689.9</v>
      </c>
      <c r="E93" s="22">
        <v>0</v>
      </c>
      <c r="F93" s="40">
        <f t="shared" si="9"/>
        <v>0</v>
      </c>
      <c r="G93" s="40">
        <f t="shared" si="10"/>
        <v>0</v>
      </c>
    </row>
    <row r="94" spans="1:7" x14ac:dyDescent="0.25">
      <c r="A94" s="10" t="s">
        <v>111</v>
      </c>
      <c r="B94" s="10"/>
      <c r="C94" s="22">
        <v>797.1</v>
      </c>
      <c r="D94" s="22">
        <v>797.1</v>
      </c>
      <c r="E94" s="22">
        <v>0</v>
      </c>
      <c r="F94" s="40">
        <f t="shared" si="9"/>
        <v>0</v>
      </c>
      <c r="G94" s="40">
        <f t="shared" si="10"/>
        <v>0</v>
      </c>
    </row>
    <row r="95" spans="1:7" x14ac:dyDescent="0.25">
      <c r="A95" s="10" t="s">
        <v>112</v>
      </c>
      <c r="B95" s="10"/>
      <c r="C95" s="22">
        <v>682.3</v>
      </c>
      <c r="D95" s="22">
        <v>682.3</v>
      </c>
      <c r="E95" s="22">
        <v>0</v>
      </c>
      <c r="F95" s="40">
        <f t="shared" si="9"/>
        <v>0</v>
      </c>
      <c r="G95" s="40">
        <f t="shared" si="10"/>
        <v>0</v>
      </c>
    </row>
    <row r="96" spans="1:7" ht="15" customHeight="1" x14ac:dyDescent="0.25">
      <c r="A96" s="10" t="s">
        <v>284</v>
      </c>
      <c r="B96" s="10"/>
      <c r="C96" s="22">
        <v>856.7</v>
      </c>
      <c r="D96" s="22">
        <v>856.7</v>
      </c>
      <c r="E96" s="22">
        <v>0</v>
      </c>
      <c r="F96" s="40">
        <f t="shared" si="9"/>
        <v>0</v>
      </c>
      <c r="G96" s="40">
        <f t="shared" si="10"/>
        <v>0</v>
      </c>
    </row>
    <row r="97" spans="1:7" ht="105" x14ac:dyDescent="0.25">
      <c r="A97" s="15" t="s">
        <v>113</v>
      </c>
      <c r="B97" s="21" t="s">
        <v>12</v>
      </c>
      <c r="C97" s="17">
        <f>SUM(C98:C113)</f>
        <v>3028.63</v>
      </c>
      <c r="D97" s="17">
        <f>SUM(D98:D113)</f>
        <v>3106.8900000000003</v>
      </c>
      <c r="E97" s="17">
        <f>SUM(E98:E113)</f>
        <v>0</v>
      </c>
      <c r="F97" s="39">
        <f t="shared" si="9"/>
        <v>0</v>
      </c>
      <c r="G97" s="39">
        <f t="shared" si="10"/>
        <v>0</v>
      </c>
    </row>
    <row r="98" spans="1:7" x14ac:dyDescent="0.25">
      <c r="A98" s="10" t="s">
        <v>100</v>
      </c>
      <c r="B98" s="12"/>
      <c r="C98" s="9">
        <v>0</v>
      </c>
      <c r="D98" s="9">
        <v>80.5</v>
      </c>
      <c r="E98" s="9">
        <v>0</v>
      </c>
      <c r="F98" s="40" t="str">
        <f t="shared" si="9"/>
        <v/>
      </c>
      <c r="G98" s="40">
        <f t="shared" si="10"/>
        <v>0</v>
      </c>
    </row>
    <row r="99" spans="1:7" x14ac:dyDescent="0.25">
      <c r="A99" s="10" t="s">
        <v>87</v>
      </c>
      <c r="B99" s="12"/>
      <c r="C99" s="9">
        <v>0</v>
      </c>
      <c r="D99" s="9">
        <v>72.52</v>
      </c>
      <c r="E99" s="9">
        <v>0</v>
      </c>
      <c r="F99" s="40" t="str">
        <f t="shared" si="9"/>
        <v/>
      </c>
      <c r="G99" s="40">
        <f t="shared" si="10"/>
        <v>0</v>
      </c>
    </row>
    <row r="100" spans="1:7" x14ac:dyDescent="0.25">
      <c r="A100" s="10" t="s">
        <v>86</v>
      </c>
      <c r="B100" s="12"/>
      <c r="C100" s="9">
        <v>0</v>
      </c>
      <c r="D100" s="9">
        <v>944.72</v>
      </c>
      <c r="E100" s="9">
        <v>0</v>
      </c>
      <c r="F100" s="40" t="str">
        <f t="shared" si="9"/>
        <v/>
      </c>
      <c r="G100" s="40">
        <f t="shared" si="10"/>
        <v>0</v>
      </c>
    </row>
    <row r="101" spans="1:7" x14ac:dyDescent="0.25">
      <c r="A101" s="10" t="s">
        <v>115</v>
      </c>
      <c r="B101" s="12"/>
      <c r="C101" s="9">
        <v>0</v>
      </c>
      <c r="D101" s="9">
        <v>43.65</v>
      </c>
      <c r="E101" s="9">
        <v>0</v>
      </c>
      <c r="F101" s="40" t="str">
        <f t="shared" si="9"/>
        <v/>
      </c>
      <c r="G101" s="40">
        <f t="shared" si="10"/>
        <v>0</v>
      </c>
    </row>
    <row r="102" spans="1:7" x14ac:dyDescent="0.25">
      <c r="A102" s="10" t="s">
        <v>74</v>
      </c>
      <c r="B102" s="12"/>
      <c r="C102" s="9">
        <v>0</v>
      </c>
      <c r="D102" s="9">
        <v>96.16</v>
      </c>
      <c r="E102" s="9">
        <v>0</v>
      </c>
      <c r="F102" s="40" t="str">
        <f t="shared" si="9"/>
        <v/>
      </c>
      <c r="G102" s="40">
        <f t="shared" si="10"/>
        <v>0</v>
      </c>
    </row>
    <row r="103" spans="1:7" x14ac:dyDescent="0.25">
      <c r="A103" s="10" t="s">
        <v>78</v>
      </c>
      <c r="B103" s="12"/>
      <c r="C103" s="9">
        <v>0</v>
      </c>
      <c r="D103" s="9">
        <v>174.52</v>
      </c>
      <c r="E103" s="9">
        <v>0</v>
      </c>
      <c r="F103" s="40" t="str">
        <f t="shared" si="9"/>
        <v/>
      </c>
      <c r="G103" s="40">
        <f t="shared" si="10"/>
        <v>0</v>
      </c>
    </row>
    <row r="104" spans="1:7" x14ac:dyDescent="0.25">
      <c r="A104" s="10" t="s">
        <v>80</v>
      </c>
      <c r="B104" s="12"/>
      <c r="C104" s="9">
        <v>0</v>
      </c>
      <c r="D104" s="9">
        <v>175.1</v>
      </c>
      <c r="E104" s="9">
        <v>0</v>
      </c>
      <c r="F104" s="40" t="str">
        <f t="shared" si="9"/>
        <v/>
      </c>
      <c r="G104" s="40">
        <f t="shared" si="10"/>
        <v>0</v>
      </c>
    </row>
    <row r="105" spans="1:7" x14ac:dyDescent="0.25">
      <c r="A105" s="10" t="s">
        <v>79</v>
      </c>
      <c r="B105" s="12"/>
      <c r="C105" s="9">
        <v>0</v>
      </c>
      <c r="D105" s="9">
        <v>258.07</v>
      </c>
      <c r="E105" s="9">
        <v>0</v>
      </c>
      <c r="F105" s="40" t="str">
        <f t="shared" si="9"/>
        <v/>
      </c>
      <c r="G105" s="40">
        <f t="shared" si="10"/>
        <v>0</v>
      </c>
    </row>
    <row r="106" spans="1:7" x14ac:dyDescent="0.25">
      <c r="A106" s="10" t="s">
        <v>72</v>
      </c>
      <c r="B106" s="12"/>
      <c r="C106" s="9">
        <v>0</v>
      </c>
      <c r="D106" s="9">
        <v>307.14</v>
      </c>
      <c r="E106" s="9">
        <v>0</v>
      </c>
      <c r="F106" s="40" t="str">
        <f t="shared" si="9"/>
        <v/>
      </c>
      <c r="G106" s="40">
        <f t="shared" si="10"/>
        <v>0</v>
      </c>
    </row>
    <row r="107" spans="1:7" x14ac:dyDescent="0.25">
      <c r="A107" s="10" t="s">
        <v>81</v>
      </c>
      <c r="B107" s="12"/>
      <c r="C107" s="9">
        <v>0</v>
      </c>
      <c r="D107" s="9">
        <v>149.31</v>
      </c>
      <c r="E107" s="9">
        <v>0</v>
      </c>
      <c r="F107" s="40" t="str">
        <f t="shared" si="9"/>
        <v/>
      </c>
      <c r="G107" s="40">
        <f t="shared" si="10"/>
        <v>0</v>
      </c>
    </row>
    <row r="108" spans="1:7" x14ac:dyDescent="0.25">
      <c r="A108" s="10" t="s">
        <v>73</v>
      </c>
      <c r="B108" s="12"/>
      <c r="C108" s="9">
        <v>0</v>
      </c>
      <c r="D108" s="9">
        <v>84.77</v>
      </c>
      <c r="E108" s="9">
        <v>0</v>
      </c>
      <c r="F108" s="40" t="str">
        <f t="shared" si="9"/>
        <v/>
      </c>
      <c r="G108" s="40">
        <f t="shared" si="10"/>
        <v>0</v>
      </c>
    </row>
    <row r="109" spans="1:7" x14ac:dyDescent="0.25">
      <c r="A109" s="10" t="s">
        <v>75</v>
      </c>
      <c r="B109" s="12"/>
      <c r="C109" s="9">
        <v>0</v>
      </c>
      <c r="D109" s="9">
        <v>43.42</v>
      </c>
      <c r="E109" s="9">
        <v>0</v>
      </c>
      <c r="F109" s="40" t="str">
        <f t="shared" si="9"/>
        <v/>
      </c>
      <c r="G109" s="40">
        <f t="shared" si="10"/>
        <v>0</v>
      </c>
    </row>
    <row r="110" spans="1:7" ht="14.25" customHeight="1" x14ac:dyDescent="0.25">
      <c r="A110" s="10" t="s">
        <v>76</v>
      </c>
      <c r="B110" s="12"/>
      <c r="C110" s="9">
        <v>0</v>
      </c>
      <c r="D110" s="9">
        <v>160.05000000000001</v>
      </c>
      <c r="E110" s="9">
        <v>0</v>
      </c>
      <c r="F110" s="40" t="str">
        <f t="shared" si="9"/>
        <v/>
      </c>
      <c r="G110" s="40">
        <f t="shared" si="10"/>
        <v>0</v>
      </c>
    </row>
    <row r="111" spans="1:7" x14ac:dyDescent="0.25">
      <c r="A111" s="10" t="s">
        <v>96</v>
      </c>
      <c r="B111" s="12"/>
      <c r="C111" s="9">
        <v>0</v>
      </c>
      <c r="D111" s="9">
        <v>72.260000000000005</v>
      </c>
      <c r="E111" s="9">
        <v>0</v>
      </c>
      <c r="F111" s="40" t="str">
        <f t="shared" si="9"/>
        <v/>
      </c>
      <c r="G111" s="40">
        <f t="shared" si="10"/>
        <v>0</v>
      </c>
    </row>
    <row r="112" spans="1:7" x14ac:dyDescent="0.25">
      <c r="A112" s="10" t="s">
        <v>77</v>
      </c>
      <c r="B112" s="12"/>
      <c r="C112" s="9">
        <v>0</v>
      </c>
      <c r="D112" s="9">
        <v>444.7</v>
      </c>
      <c r="E112" s="9">
        <v>0</v>
      </c>
      <c r="F112" s="40" t="str">
        <f t="shared" si="9"/>
        <v/>
      </c>
      <c r="G112" s="40">
        <f t="shared" si="10"/>
        <v>0</v>
      </c>
    </row>
    <row r="113" spans="1:7" x14ac:dyDescent="0.25">
      <c r="A113" s="10" t="s">
        <v>84</v>
      </c>
      <c r="C113" s="9">
        <v>3028.63</v>
      </c>
      <c r="D113" s="9">
        <v>0</v>
      </c>
      <c r="E113" s="9">
        <v>0</v>
      </c>
      <c r="F113" s="40">
        <f t="shared" si="9"/>
        <v>0</v>
      </c>
      <c r="G113" s="40" t="str">
        <f t="shared" si="10"/>
        <v/>
      </c>
    </row>
    <row r="114" spans="1:7" ht="75" x14ac:dyDescent="0.25">
      <c r="A114" s="15" t="s">
        <v>13</v>
      </c>
      <c r="B114" s="21" t="s">
        <v>14</v>
      </c>
      <c r="C114" s="17">
        <f>SUM(C115:C133)</f>
        <v>6022.95</v>
      </c>
      <c r="D114" s="17">
        <f t="shared" ref="D114:E114" si="11">SUM(D115:D133)</f>
        <v>6022.95</v>
      </c>
      <c r="E114" s="17">
        <f t="shared" si="11"/>
        <v>900</v>
      </c>
      <c r="F114" s="39">
        <f t="shared" si="9"/>
        <v>0.14942843623141483</v>
      </c>
      <c r="G114" s="39">
        <f t="shared" si="10"/>
        <v>0.14942843623141483</v>
      </c>
    </row>
    <row r="115" spans="1:7" x14ac:dyDescent="0.25">
      <c r="A115" s="47" t="s">
        <v>322</v>
      </c>
      <c r="B115" s="12"/>
      <c r="C115" s="9">
        <v>0</v>
      </c>
      <c r="D115" s="9">
        <v>300</v>
      </c>
      <c r="E115" s="9">
        <v>0</v>
      </c>
      <c r="F115" s="40" t="str">
        <f t="shared" si="9"/>
        <v/>
      </c>
      <c r="G115" s="40">
        <f t="shared" si="10"/>
        <v>0</v>
      </c>
    </row>
    <row r="116" spans="1:7" x14ac:dyDescent="0.25">
      <c r="A116" s="47" t="s">
        <v>125</v>
      </c>
      <c r="B116" s="12"/>
      <c r="C116" s="9">
        <v>0</v>
      </c>
      <c r="D116" s="9">
        <v>300</v>
      </c>
      <c r="E116" s="9">
        <v>300</v>
      </c>
      <c r="F116" s="40" t="str">
        <f t="shared" si="9"/>
        <v/>
      </c>
      <c r="G116" s="40">
        <f t="shared" si="10"/>
        <v>1</v>
      </c>
    </row>
    <row r="117" spans="1:7" x14ac:dyDescent="0.25">
      <c r="A117" s="47" t="s">
        <v>123</v>
      </c>
      <c r="B117" s="12"/>
      <c r="C117" s="9">
        <v>0</v>
      </c>
      <c r="D117" s="9">
        <v>300</v>
      </c>
      <c r="E117" s="9">
        <v>0</v>
      </c>
      <c r="F117" s="40" t="str">
        <f t="shared" si="9"/>
        <v/>
      </c>
      <c r="G117" s="40">
        <f t="shared" si="10"/>
        <v>0</v>
      </c>
    </row>
    <row r="118" spans="1:7" x14ac:dyDescent="0.25">
      <c r="A118" s="47" t="s">
        <v>323</v>
      </c>
      <c r="B118" s="12"/>
      <c r="C118" s="9">
        <v>0</v>
      </c>
      <c r="D118" s="9">
        <v>300</v>
      </c>
      <c r="E118" s="9">
        <v>0</v>
      </c>
      <c r="F118" s="40" t="str">
        <f t="shared" si="9"/>
        <v/>
      </c>
      <c r="G118" s="40">
        <f t="shared" si="10"/>
        <v>0</v>
      </c>
    </row>
    <row r="119" spans="1:7" x14ac:dyDescent="0.25">
      <c r="A119" s="47" t="s">
        <v>126</v>
      </c>
      <c r="B119" s="12"/>
      <c r="C119" s="9">
        <v>0</v>
      </c>
      <c r="D119" s="9">
        <v>300</v>
      </c>
      <c r="E119" s="9">
        <v>0</v>
      </c>
      <c r="F119" s="40" t="str">
        <f t="shared" si="9"/>
        <v/>
      </c>
      <c r="G119" s="40">
        <f t="shared" si="10"/>
        <v>0</v>
      </c>
    </row>
    <row r="120" spans="1:7" x14ac:dyDescent="0.25">
      <c r="A120" s="47" t="s">
        <v>324</v>
      </c>
      <c r="B120" s="12"/>
      <c r="C120" s="9">
        <v>0</v>
      </c>
      <c r="D120" s="9">
        <v>300</v>
      </c>
      <c r="E120" s="9">
        <v>0</v>
      </c>
      <c r="F120" s="40" t="str">
        <f t="shared" si="9"/>
        <v/>
      </c>
      <c r="G120" s="40">
        <f t="shared" si="10"/>
        <v>0</v>
      </c>
    </row>
    <row r="121" spans="1:7" x14ac:dyDescent="0.25">
      <c r="A121" s="10" t="s">
        <v>78</v>
      </c>
      <c r="B121" s="12"/>
      <c r="C121" s="9">
        <v>0</v>
      </c>
      <c r="D121" s="9">
        <v>600</v>
      </c>
      <c r="E121" s="9">
        <v>0</v>
      </c>
      <c r="F121" s="40" t="str">
        <f t="shared" si="9"/>
        <v/>
      </c>
      <c r="G121" s="40">
        <f t="shared" si="10"/>
        <v>0</v>
      </c>
    </row>
    <row r="122" spans="1:7" x14ac:dyDescent="0.25">
      <c r="A122" s="18" t="s">
        <v>82</v>
      </c>
      <c r="B122" s="12"/>
      <c r="C122" s="9">
        <v>0</v>
      </c>
      <c r="D122" s="9">
        <v>522.95000000000005</v>
      </c>
      <c r="E122" s="9">
        <v>0</v>
      </c>
      <c r="F122" s="40" t="str">
        <f t="shared" si="9"/>
        <v/>
      </c>
      <c r="G122" s="40">
        <f t="shared" si="10"/>
        <v>0</v>
      </c>
    </row>
    <row r="123" spans="1:7" x14ac:dyDescent="0.25">
      <c r="A123" s="47" t="s">
        <v>127</v>
      </c>
      <c r="B123" s="12"/>
      <c r="C123" s="9">
        <v>0</v>
      </c>
      <c r="D123" s="9">
        <v>300</v>
      </c>
      <c r="E123" s="9">
        <v>300</v>
      </c>
      <c r="F123" s="40" t="str">
        <f t="shared" si="9"/>
        <v/>
      </c>
      <c r="G123" s="40">
        <f t="shared" si="10"/>
        <v>1</v>
      </c>
    </row>
    <row r="124" spans="1:7" x14ac:dyDescent="0.25">
      <c r="A124" s="47" t="s">
        <v>128</v>
      </c>
      <c r="B124" s="12"/>
      <c r="C124" s="9">
        <v>0</v>
      </c>
      <c r="D124" s="9">
        <v>300</v>
      </c>
      <c r="E124" s="9">
        <v>0</v>
      </c>
      <c r="F124" s="40" t="str">
        <f t="shared" si="9"/>
        <v/>
      </c>
      <c r="G124" s="40">
        <f t="shared" si="10"/>
        <v>0</v>
      </c>
    </row>
    <row r="125" spans="1:7" x14ac:dyDescent="0.25">
      <c r="A125" s="47" t="s">
        <v>118</v>
      </c>
      <c r="B125" s="12"/>
      <c r="C125" s="9">
        <v>0</v>
      </c>
      <c r="D125" s="9">
        <v>300</v>
      </c>
      <c r="E125" s="9">
        <v>300</v>
      </c>
      <c r="F125" s="40" t="str">
        <f t="shared" si="9"/>
        <v/>
      </c>
      <c r="G125" s="40">
        <f t="shared" si="10"/>
        <v>1</v>
      </c>
    </row>
    <row r="126" spans="1:7" x14ac:dyDescent="0.25">
      <c r="A126" s="47" t="s">
        <v>119</v>
      </c>
      <c r="B126" s="12"/>
      <c r="C126" s="9">
        <v>0</v>
      </c>
      <c r="D126" s="9">
        <v>400</v>
      </c>
      <c r="E126" s="9">
        <v>0</v>
      </c>
      <c r="F126" s="40" t="str">
        <f t="shared" ref="F126:F160" si="12">IFERROR(E126/C126,"")</f>
        <v/>
      </c>
      <c r="G126" s="40">
        <f t="shared" ref="G126:G160" si="13">IFERROR(E126/D126,"")</f>
        <v>0</v>
      </c>
    </row>
    <row r="127" spans="1:7" x14ac:dyDescent="0.25">
      <c r="A127" s="47" t="s">
        <v>325</v>
      </c>
      <c r="B127" s="12"/>
      <c r="C127" s="9">
        <v>0</v>
      </c>
      <c r="D127" s="9">
        <v>300</v>
      </c>
      <c r="E127" s="9">
        <v>0</v>
      </c>
      <c r="F127" s="40" t="str">
        <f t="shared" si="12"/>
        <v/>
      </c>
      <c r="G127" s="40">
        <f t="shared" si="13"/>
        <v>0</v>
      </c>
    </row>
    <row r="128" spans="1:7" x14ac:dyDescent="0.25">
      <c r="A128" s="47" t="s">
        <v>130</v>
      </c>
      <c r="B128" s="12"/>
      <c r="C128" s="9">
        <v>0</v>
      </c>
      <c r="D128" s="9">
        <v>300</v>
      </c>
      <c r="E128" s="44">
        <v>0</v>
      </c>
      <c r="F128" s="40" t="str">
        <f t="shared" si="12"/>
        <v/>
      </c>
      <c r="G128" s="40">
        <f t="shared" si="13"/>
        <v>0</v>
      </c>
    </row>
    <row r="129" spans="1:7" x14ac:dyDescent="0.25">
      <c r="A129" s="47" t="s">
        <v>326</v>
      </c>
      <c r="B129" s="12"/>
      <c r="C129" s="9">
        <v>0</v>
      </c>
      <c r="D129" s="9">
        <v>300</v>
      </c>
      <c r="E129" s="44">
        <v>0</v>
      </c>
      <c r="F129" s="40" t="str">
        <f t="shared" si="12"/>
        <v/>
      </c>
      <c r="G129" s="40">
        <f t="shared" si="13"/>
        <v>0</v>
      </c>
    </row>
    <row r="130" spans="1:7" x14ac:dyDescent="0.25">
      <c r="A130" s="47" t="s">
        <v>121</v>
      </c>
      <c r="B130" s="12"/>
      <c r="C130" s="9">
        <v>0</v>
      </c>
      <c r="D130" s="44">
        <v>300</v>
      </c>
      <c r="E130" s="44">
        <v>0</v>
      </c>
      <c r="F130" s="40" t="str">
        <f t="shared" si="12"/>
        <v/>
      </c>
      <c r="G130" s="40">
        <f t="shared" si="13"/>
        <v>0</v>
      </c>
    </row>
    <row r="131" spans="1:7" x14ac:dyDescent="0.25">
      <c r="A131" s="47" t="s">
        <v>131</v>
      </c>
      <c r="B131" s="48"/>
      <c r="C131" s="44">
        <v>0</v>
      </c>
      <c r="D131" s="44">
        <v>300</v>
      </c>
      <c r="E131" s="44">
        <v>0</v>
      </c>
      <c r="F131" s="40" t="str">
        <f t="shared" si="12"/>
        <v/>
      </c>
      <c r="G131" s="40">
        <f t="shared" si="13"/>
        <v>0</v>
      </c>
    </row>
    <row r="132" spans="1:7" ht="15" customHeight="1" x14ac:dyDescent="0.25">
      <c r="A132" s="47" t="s">
        <v>122</v>
      </c>
      <c r="B132" s="12"/>
      <c r="C132" s="9">
        <v>0</v>
      </c>
      <c r="D132" s="44">
        <v>300</v>
      </c>
      <c r="E132" s="44">
        <v>0</v>
      </c>
      <c r="F132" s="40" t="str">
        <f t="shared" si="12"/>
        <v/>
      </c>
      <c r="G132" s="40">
        <f t="shared" si="13"/>
        <v>0</v>
      </c>
    </row>
    <row r="133" spans="1:7" x14ac:dyDescent="0.25">
      <c r="A133" s="10" t="s">
        <v>84</v>
      </c>
      <c r="B133" s="12"/>
      <c r="C133" s="9">
        <v>6022.95</v>
      </c>
      <c r="D133" s="44">
        <v>0</v>
      </c>
      <c r="E133" s="44">
        <v>0</v>
      </c>
      <c r="F133" s="40">
        <f t="shared" si="12"/>
        <v>0</v>
      </c>
      <c r="G133" s="40" t="str">
        <f t="shared" si="13"/>
        <v/>
      </c>
    </row>
    <row r="134" spans="1:7" ht="30" x14ac:dyDescent="0.25">
      <c r="A134" s="15" t="s">
        <v>15</v>
      </c>
      <c r="B134" s="21" t="s">
        <v>16</v>
      </c>
      <c r="C134" s="17">
        <f>SUM(C135:C139)</f>
        <v>40000</v>
      </c>
      <c r="D134" s="17">
        <f>SUM(D135:D139)</f>
        <v>40000</v>
      </c>
      <c r="E134" s="17">
        <f>SUM(E135:E139)</f>
        <v>0</v>
      </c>
      <c r="F134" s="39">
        <f t="shared" si="12"/>
        <v>0</v>
      </c>
      <c r="G134" s="39">
        <f t="shared" si="13"/>
        <v>0</v>
      </c>
    </row>
    <row r="135" spans="1:7" x14ac:dyDescent="0.25">
      <c r="A135" s="10" t="s">
        <v>85</v>
      </c>
      <c r="B135" s="12"/>
      <c r="C135" s="9">
        <v>8000</v>
      </c>
      <c r="D135" s="9">
        <v>8000</v>
      </c>
      <c r="E135" s="44">
        <v>0</v>
      </c>
      <c r="F135" s="40">
        <f t="shared" si="12"/>
        <v>0</v>
      </c>
      <c r="G135" s="40">
        <f t="shared" si="13"/>
        <v>0</v>
      </c>
    </row>
    <row r="136" spans="1:7" x14ac:dyDescent="0.25">
      <c r="A136" s="10" t="s">
        <v>72</v>
      </c>
      <c r="B136" s="12"/>
      <c r="C136" s="9">
        <v>8000</v>
      </c>
      <c r="D136" s="9">
        <v>8000</v>
      </c>
      <c r="E136" s="44">
        <v>0</v>
      </c>
      <c r="F136" s="40"/>
      <c r="G136" s="40"/>
    </row>
    <row r="137" spans="1:7" x14ac:dyDescent="0.25">
      <c r="A137" s="10" t="s">
        <v>73</v>
      </c>
      <c r="B137" s="12"/>
      <c r="C137" s="9">
        <v>8000</v>
      </c>
      <c r="D137" s="9">
        <v>8000</v>
      </c>
      <c r="E137" s="44">
        <v>0</v>
      </c>
      <c r="F137" s="40"/>
      <c r="G137" s="40"/>
    </row>
    <row r="138" spans="1:7" x14ac:dyDescent="0.25">
      <c r="A138" s="10" t="s">
        <v>74</v>
      </c>
      <c r="B138" s="12"/>
      <c r="C138" s="9">
        <v>8000</v>
      </c>
      <c r="D138" s="9">
        <v>8000</v>
      </c>
      <c r="E138" s="44">
        <v>0</v>
      </c>
      <c r="F138" s="40">
        <f t="shared" si="12"/>
        <v>0</v>
      </c>
      <c r="G138" s="40">
        <f t="shared" si="13"/>
        <v>0</v>
      </c>
    </row>
    <row r="139" spans="1:7" x14ac:dyDescent="0.25">
      <c r="A139" s="10" t="s">
        <v>80</v>
      </c>
      <c r="B139" s="12"/>
      <c r="C139" s="9">
        <v>8000</v>
      </c>
      <c r="D139" s="9">
        <v>8000</v>
      </c>
      <c r="E139" s="44">
        <v>0</v>
      </c>
      <c r="F139" s="40">
        <f t="shared" si="12"/>
        <v>0</v>
      </c>
      <c r="G139" s="40">
        <f t="shared" si="13"/>
        <v>0</v>
      </c>
    </row>
    <row r="140" spans="1:7" ht="60" x14ac:dyDescent="0.25">
      <c r="A140" s="15" t="s">
        <v>317</v>
      </c>
      <c r="B140" s="21" t="s">
        <v>327</v>
      </c>
      <c r="C140" s="17">
        <f>C141</f>
        <v>4900</v>
      </c>
      <c r="D140" s="17">
        <f t="shared" ref="D140:E140" si="14">D141</f>
        <v>4900</v>
      </c>
      <c r="E140" s="17">
        <f t="shared" si="14"/>
        <v>0</v>
      </c>
      <c r="F140" s="39"/>
      <c r="G140" s="39"/>
    </row>
    <row r="141" spans="1:7" x14ac:dyDescent="0.25">
      <c r="A141" s="10" t="s">
        <v>72</v>
      </c>
      <c r="B141" s="12"/>
      <c r="C141" s="9">
        <v>4900</v>
      </c>
      <c r="D141" s="9">
        <v>4900</v>
      </c>
      <c r="E141" s="44">
        <v>0</v>
      </c>
      <c r="F141" s="40"/>
      <c r="G141" s="40"/>
    </row>
    <row r="142" spans="1:7" ht="30" x14ac:dyDescent="0.25">
      <c r="A142" s="15" t="s">
        <v>17</v>
      </c>
      <c r="B142" s="23" t="s">
        <v>328</v>
      </c>
      <c r="C142" s="17">
        <f>C143+C144</f>
        <v>14141.41</v>
      </c>
      <c r="D142" s="17">
        <f t="shared" ref="D142:E142" si="15">D143+D144</f>
        <v>14141.41</v>
      </c>
      <c r="E142" s="17">
        <f t="shared" si="15"/>
        <v>0</v>
      </c>
      <c r="F142" s="39">
        <f t="shared" si="12"/>
        <v>0</v>
      </c>
      <c r="G142" s="39">
        <f t="shared" si="13"/>
        <v>0</v>
      </c>
    </row>
    <row r="143" spans="1:7" x14ac:dyDescent="0.25">
      <c r="A143" s="24" t="s">
        <v>83</v>
      </c>
      <c r="B143" s="12"/>
      <c r="C143" s="9">
        <v>0</v>
      </c>
      <c r="D143" s="44">
        <v>14141.41</v>
      </c>
      <c r="E143" s="44">
        <v>0</v>
      </c>
      <c r="F143" s="40"/>
      <c r="G143" s="40"/>
    </row>
    <row r="144" spans="1:7" x14ac:dyDescent="0.25">
      <c r="A144" s="10" t="s">
        <v>84</v>
      </c>
      <c r="B144" s="12"/>
      <c r="C144" s="9">
        <v>14141.41</v>
      </c>
      <c r="D144" s="44">
        <v>0</v>
      </c>
      <c r="E144" s="44">
        <v>0</v>
      </c>
      <c r="F144" s="40">
        <f t="shared" si="12"/>
        <v>0</v>
      </c>
      <c r="G144" s="40" t="str">
        <f t="shared" si="13"/>
        <v/>
      </c>
    </row>
    <row r="145" spans="1:7" ht="75" x14ac:dyDescent="0.25">
      <c r="A145" s="15" t="s">
        <v>318</v>
      </c>
      <c r="B145" s="23" t="s">
        <v>337</v>
      </c>
      <c r="C145" s="17">
        <f>SUM(C146:C154)</f>
        <v>606.05999999999995</v>
      </c>
      <c r="D145" s="17">
        <f t="shared" ref="D145:E145" si="16">SUM(D146:D154)</f>
        <v>631.56000000000006</v>
      </c>
      <c r="E145" s="17">
        <f t="shared" si="16"/>
        <v>210.52</v>
      </c>
      <c r="F145" s="39">
        <f t="shared" si="12"/>
        <v>0.34735834735834742</v>
      </c>
      <c r="G145" s="39">
        <f t="shared" si="13"/>
        <v>0.33333333333333331</v>
      </c>
    </row>
    <row r="146" spans="1:7" x14ac:dyDescent="0.25">
      <c r="A146" s="10" t="s">
        <v>124</v>
      </c>
      <c r="B146" s="13"/>
      <c r="C146" s="9">
        <v>0</v>
      </c>
      <c r="D146" s="9">
        <v>105.26</v>
      </c>
      <c r="E146" s="9">
        <v>0</v>
      </c>
      <c r="F146" s="40" t="str">
        <f t="shared" si="12"/>
        <v/>
      </c>
      <c r="G146" s="40">
        <f t="shared" si="13"/>
        <v>0</v>
      </c>
    </row>
    <row r="147" spans="1:7" x14ac:dyDescent="0.25">
      <c r="A147" s="10" t="s">
        <v>116</v>
      </c>
      <c r="B147" s="13"/>
      <c r="C147" s="9">
        <v>0</v>
      </c>
      <c r="D147" s="9">
        <v>105.26</v>
      </c>
      <c r="E147" s="9">
        <v>105.26</v>
      </c>
      <c r="F147" s="40" t="str">
        <f t="shared" si="12"/>
        <v/>
      </c>
      <c r="G147" s="40">
        <f t="shared" si="13"/>
        <v>1</v>
      </c>
    </row>
    <row r="148" spans="1:7" x14ac:dyDescent="0.25">
      <c r="A148" s="10" t="s">
        <v>117</v>
      </c>
      <c r="B148" s="13"/>
      <c r="C148" s="9">
        <v>0</v>
      </c>
      <c r="D148" s="9">
        <v>52.63</v>
      </c>
      <c r="E148" s="9">
        <v>0</v>
      </c>
      <c r="F148" s="40" t="str">
        <f t="shared" si="12"/>
        <v/>
      </c>
      <c r="G148" s="40">
        <f t="shared" si="13"/>
        <v>0</v>
      </c>
    </row>
    <row r="149" spans="1:7" x14ac:dyDescent="0.25">
      <c r="A149" s="10" t="s">
        <v>129</v>
      </c>
      <c r="B149" s="13"/>
      <c r="C149" s="9">
        <v>0</v>
      </c>
      <c r="D149" s="9">
        <v>105.26</v>
      </c>
      <c r="E149" s="9">
        <v>105.26</v>
      </c>
      <c r="F149" s="40" t="str">
        <f t="shared" si="12"/>
        <v/>
      </c>
      <c r="G149" s="40">
        <f t="shared" si="13"/>
        <v>1</v>
      </c>
    </row>
    <row r="150" spans="1:7" x14ac:dyDescent="0.25">
      <c r="A150" s="10" t="s">
        <v>114</v>
      </c>
      <c r="B150" s="13"/>
      <c r="C150" s="9">
        <v>0</v>
      </c>
      <c r="D150" s="9">
        <v>52.63</v>
      </c>
      <c r="E150" s="9">
        <v>0</v>
      </c>
      <c r="F150" s="40" t="str">
        <f t="shared" si="12"/>
        <v/>
      </c>
      <c r="G150" s="40">
        <f t="shared" si="13"/>
        <v>0</v>
      </c>
    </row>
    <row r="151" spans="1:7" x14ac:dyDescent="0.25">
      <c r="A151" s="10" t="s">
        <v>120</v>
      </c>
      <c r="B151" s="13"/>
      <c r="C151" s="9">
        <v>0</v>
      </c>
      <c r="D151" s="9">
        <v>52.63</v>
      </c>
      <c r="E151" s="9">
        <v>0</v>
      </c>
      <c r="F151" s="40" t="str">
        <f t="shared" si="12"/>
        <v/>
      </c>
      <c r="G151" s="40">
        <f t="shared" si="13"/>
        <v>0</v>
      </c>
    </row>
    <row r="152" spans="1:7" x14ac:dyDescent="0.25">
      <c r="A152" s="10" t="s">
        <v>78</v>
      </c>
      <c r="B152" s="13"/>
      <c r="C152" s="9">
        <v>0</v>
      </c>
      <c r="D152" s="9">
        <v>105.26</v>
      </c>
      <c r="E152" s="9">
        <v>0</v>
      </c>
      <c r="F152" s="40" t="str">
        <f t="shared" si="12"/>
        <v/>
      </c>
      <c r="G152" s="40">
        <f t="shared" si="13"/>
        <v>0</v>
      </c>
    </row>
    <row r="153" spans="1:7" x14ac:dyDescent="0.25">
      <c r="A153" s="10" t="s">
        <v>132</v>
      </c>
      <c r="B153" s="13"/>
      <c r="C153" s="9">
        <v>0</v>
      </c>
      <c r="D153" s="9">
        <v>52.63</v>
      </c>
      <c r="E153" s="9">
        <v>0</v>
      </c>
      <c r="F153" s="40" t="str">
        <f t="shared" si="12"/>
        <v/>
      </c>
      <c r="G153" s="40">
        <f t="shared" si="13"/>
        <v>0</v>
      </c>
    </row>
    <row r="154" spans="1:7" x14ac:dyDescent="0.25">
      <c r="A154" s="10" t="s">
        <v>84</v>
      </c>
      <c r="B154" s="13"/>
      <c r="C154" s="9">
        <v>606.05999999999995</v>
      </c>
      <c r="D154" s="9">
        <v>0</v>
      </c>
      <c r="E154" s="9">
        <v>0</v>
      </c>
      <c r="F154" s="40">
        <f t="shared" si="12"/>
        <v>0</v>
      </c>
      <c r="G154" s="40" t="str">
        <f t="shared" si="13"/>
        <v/>
      </c>
    </row>
    <row r="155" spans="1:7" ht="30" x14ac:dyDescent="0.25">
      <c r="A155" s="15" t="s">
        <v>18</v>
      </c>
      <c r="B155" s="23" t="s">
        <v>330</v>
      </c>
      <c r="C155" s="17">
        <f>C156</f>
        <v>5613.23</v>
      </c>
      <c r="D155" s="17">
        <f t="shared" ref="D155:E155" si="17">D156</f>
        <v>5613.23</v>
      </c>
      <c r="E155" s="17">
        <f t="shared" si="17"/>
        <v>1354.1</v>
      </c>
      <c r="F155" s="39">
        <f t="shared" si="12"/>
        <v>0.24123365691411183</v>
      </c>
      <c r="G155" s="39">
        <f t="shared" si="13"/>
        <v>0.24123365691411183</v>
      </c>
    </row>
    <row r="156" spans="1:7" x14ac:dyDescent="0.25">
      <c r="A156" s="10" t="s">
        <v>81</v>
      </c>
      <c r="B156" s="11"/>
      <c r="C156" s="9">
        <v>5613.23</v>
      </c>
      <c r="D156" s="9">
        <v>5613.23</v>
      </c>
      <c r="E156" s="9">
        <v>1354.1</v>
      </c>
      <c r="F156" s="40">
        <f t="shared" si="12"/>
        <v>0.24123365691411183</v>
      </c>
      <c r="G156" s="40">
        <f t="shared" si="13"/>
        <v>0.24123365691411183</v>
      </c>
    </row>
    <row r="157" spans="1:7" ht="75" x14ac:dyDescent="0.25">
      <c r="A157" s="15" t="s">
        <v>319</v>
      </c>
      <c r="B157" s="23" t="s">
        <v>329</v>
      </c>
      <c r="C157" s="17">
        <f>SUM(C158:C159)</f>
        <v>43340.41</v>
      </c>
      <c r="D157" s="17">
        <f>SUM(D158:D159)</f>
        <v>43340.41</v>
      </c>
      <c r="E157" s="17">
        <f>SUM(E158:E159)</f>
        <v>0</v>
      </c>
      <c r="F157" s="39"/>
      <c r="G157" s="39"/>
    </row>
    <row r="158" spans="1:7" x14ac:dyDescent="0.25">
      <c r="A158" s="10" t="s">
        <v>72</v>
      </c>
      <c r="B158" s="11"/>
      <c r="C158" s="9">
        <v>40706.61</v>
      </c>
      <c r="D158" s="9">
        <v>40706.61</v>
      </c>
      <c r="E158" s="9">
        <v>0</v>
      </c>
      <c r="F158" s="40"/>
      <c r="G158" s="40"/>
    </row>
    <row r="159" spans="1:7" x14ac:dyDescent="0.25">
      <c r="A159" s="10" t="s">
        <v>84</v>
      </c>
      <c r="B159" s="11"/>
      <c r="C159" s="9">
        <v>2633.8</v>
      </c>
      <c r="D159" s="9">
        <v>2633.8</v>
      </c>
      <c r="E159" s="9">
        <v>0</v>
      </c>
      <c r="F159" s="40"/>
      <c r="G159" s="40"/>
    </row>
    <row r="160" spans="1:7" ht="45" x14ac:dyDescent="0.25">
      <c r="A160" s="15" t="s">
        <v>19</v>
      </c>
      <c r="B160" s="23" t="s">
        <v>20</v>
      </c>
      <c r="C160" s="17">
        <f>SUM(C161:C162)</f>
        <v>1468787.2</v>
      </c>
      <c r="D160" s="17">
        <f t="shared" ref="D160:E160" si="18">SUM(D161:D162)</f>
        <v>2016263.27</v>
      </c>
      <c r="E160" s="17">
        <f t="shared" si="18"/>
        <v>321769.12</v>
      </c>
      <c r="F160" s="39">
        <f t="shared" si="12"/>
        <v>0.21907129909628842</v>
      </c>
      <c r="G160" s="39">
        <f t="shared" si="13"/>
        <v>0.15958685792059288</v>
      </c>
    </row>
    <row r="161" spans="1:7" x14ac:dyDescent="0.25">
      <c r="A161" s="10" t="s">
        <v>85</v>
      </c>
      <c r="B161" s="25"/>
      <c r="C161" s="9">
        <v>1200000</v>
      </c>
      <c r="D161" s="9">
        <v>1200000</v>
      </c>
      <c r="E161" s="9">
        <v>321769.12</v>
      </c>
      <c r="F161" s="40">
        <f t="shared" ref="F161" si="19">IFERROR(E161/C161,"")</f>
        <v>0.26814093333333333</v>
      </c>
      <c r="G161" s="40">
        <f t="shared" ref="G161" si="20">IFERROR(E161/D161,"")</f>
        <v>0.26814093333333333</v>
      </c>
    </row>
    <row r="162" spans="1:7" x14ac:dyDescent="0.25">
      <c r="A162" s="24" t="s">
        <v>84</v>
      </c>
      <c r="B162" s="25"/>
      <c r="C162" s="9">
        <v>268787.20000000001</v>
      </c>
      <c r="D162" s="9">
        <v>816263.27</v>
      </c>
      <c r="E162" s="9">
        <v>0</v>
      </c>
      <c r="F162" s="40">
        <f t="shared" ref="F162:F203" si="21">IFERROR(E162/C162,"")</f>
        <v>0</v>
      </c>
      <c r="G162" s="40">
        <f t="shared" ref="G162:G203" si="22">IFERROR(E162/D162,"")</f>
        <v>0</v>
      </c>
    </row>
    <row r="163" spans="1:7" ht="30" x14ac:dyDescent="0.25">
      <c r="A163" s="15" t="s">
        <v>21</v>
      </c>
      <c r="B163" s="23" t="s">
        <v>22</v>
      </c>
      <c r="C163" s="17">
        <f>C164</f>
        <v>222159.2</v>
      </c>
      <c r="D163" s="49">
        <f t="shared" ref="D163:E163" si="23">D164</f>
        <v>222159.2</v>
      </c>
      <c r="E163" s="49">
        <f t="shared" si="23"/>
        <v>42260.47</v>
      </c>
      <c r="F163" s="39">
        <f t="shared" si="21"/>
        <v>0.19022606311149842</v>
      </c>
      <c r="G163" s="39">
        <f t="shared" si="22"/>
        <v>0.19022606311149842</v>
      </c>
    </row>
    <row r="164" spans="1:7" x14ac:dyDescent="0.25">
      <c r="A164" s="10" t="s">
        <v>81</v>
      </c>
      <c r="B164" s="12"/>
      <c r="C164" s="9">
        <v>222159.2</v>
      </c>
      <c r="D164" s="44">
        <v>222159.2</v>
      </c>
      <c r="E164" s="44">
        <v>42260.47</v>
      </c>
      <c r="F164" s="40">
        <f t="shared" si="21"/>
        <v>0.19022606311149842</v>
      </c>
      <c r="G164" s="40">
        <f t="shared" si="22"/>
        <v>0.19022606311149842</v>
      </c>
    </row>
    <row r="165" spans="1:7" ht="45" x14ac:dyDescent="0.25">
      <c r="A165" s="15" t="s">
        <v>23</v>
      </c>
      <c r="B165" s="23" t="s">
        <v>24</v>
      </c>
      <c r="C165" s="17">
        <f>C166+C167</f>
        <v>6501</v>
      </c>
      <c r="D165" s="17">
        <f t="shared" ref="D165:E165" si="24">D166+D167</f>
        <v>6501</v>
      </c>
      <c r="E165" s="17">
        <f t="shared" si="24"/>
        <v>0</v>
      </c>
      <c r="F165" s="39">
        <f t="shared" si="21"/>
        <v>0</v>
      </c>
      <c r="G165" s="39">
        <f t="shared" si="22"/>
        <v>0</v>
      </c>
    </row>
    <row r="166" spans="1:7" x14ac:dyDescent="0.25">
      <c r="A166" s="10" t="s">
        <v>72</v>
      </c>
      <c r="B166" s="25"/>
      <c r="C166" s="9">
        <v>0</v>
      </c>
      <c r="D166" s="9">
        <v>6501</v>
      </c>
      <c r="E166" s="9">
        <v>0</v>
      </c>
      <c r="F166" s="40"/>
      <c r="G166" s="40"/>
    </row>
    <row r="167" spans="1:7" x14ac:dyDescent="0.25">
      <c r="A167" s="24" t="s">
        <v>84</v>
      </c>
      <c r="B167" s="12"/>
      <c r="C167" s="9">
        <v>6501</v>
      </c>
      <c r="D167" s="9">
        <v>0</v>
      </c>
      <c r="E167" s="9">
        <v>0</v>
      </c>
      <c r="F167" s="40">
        <f t="shared" si="21"/>
        <v>0</v>
      </c>
      <c r="G167" s="40" t="str">
        <f t="shared" si="22"/>
        <v/>
      </c>
    </row>
    <row r="168" spans="1:7" ht="30" x14ac:dyDescent="0.25">
      <c r="A168" s="15" t="s">
        <v>25</v>
      </c>
      <c r="B168" s="23" t="s">
        <v>26</v>
      </c>
      <c r="C168" s="17">
        <f>SUM(C169:C203)</f>
        <v>256394.60000000003</v>
      </c>
      <c r="D168" s="17">
        <f t="shared" ref="D168:E168" si="25">SUM(D169:D203)</f>
        <v>256394.60000000003</v>
      </c>
      <c r="E168" s="17">
        <f t="shared" si="25"/>
        <v>0</v>
      </c>
      <c r="F168" s="39">
        <f t="shared" si="21"/>
        <v>0</v>
      </c>
      <c r="G168" s="39">
        <f t="shared" si="22"/>
        <v>0</v>
      </c>
    </row>
    <row r="169" spans="1:7" x14ac:dyDescent="0.25">
      <c r="A169" s="5" t="s">
        <v>85</v>
      </c>
      <c r="C169" s="9">
        <v>76868.800000000003</v>
      </c>
      <c r="D169" s="9">
        <v>76868.800000000003</v>
      </c>
      <c r="E169" s="44">
        <v>0</v>
      </c>
      <c r="F169" s="40">
        <f t="shared" si="21"/>
        <v>0</v>
      </c>
      <c r="G169" s="40">
        <f t="shared" si="22"/>
        <v>0</v>
      </c>
    </row>
    <row r="170" spans="1:7" x14ac:dyDescent="0.25">
      <c r="A170" s="24" t="s">
        <v>82</v>
      </c>
      <c r="B170" s="12"/>
      <c r="C170" s="9">
        <v>17285.2</v>
      </c>
      <c r="D170" s="9">
        <v>17285.2</v>
      </c>
      <c r="E170" s="44">
        <v>0</v>
      </c>
      <c r="F170" s="40">
        <f t="shared" si="21"/>
        <v>0</v>
      </c>
      <c r="G170" s="40">
        <f t="shared" si="22"/>
        <v>0</v>
      </c>
    </row>
    <row r="171" spans="1:7" x14ac:dyDescent="0.25">
      <c r="A171" s="24" t="s">
        <v>83</v>
      </c>
      <c r="B171" s="12"/>
      <c r="C171" s="9">
        <v>16996.3</v>
      </c>
      <c r="D171" s="9">
        <v>16996.3</v>
      </c>
      <c r="E171" s="44">
        <v>0</v>
      </c>
      <c r="F171" s="40">
        <f t="shared" si="21"/>
        <v>0</v>
      </c>
      <c r="G171" s="40">
        <f t="shared" si="22"/>
        <v>0</v>
      </c>
    </row>
    <row r="172" spans="1:7" ht="30" x14ac:dyDescent="0.25">
      <c r="A172" s="24" t="s">
        <v>285</v>
      </c>
      <c r="B172" s="12"/>
      <c r="C172" s="9">
        <v>3822</v>
      </c>
      <c r="D172" s="9">
        <v>3822</v>
      </c>
      <c r="E172" s="44">
        <v>0</v>
      </c>
      <c r="F172" s="40">
        <f>IFERROR(E172/C172,"")</f>
        <v>0</v>
      </c>
      <c r="G172" s="40">
        <f t="shared" si="22"/>
        <v>0</v>
      </c>
    </row>
    <row r="173" spans="1:7" ht="30" x14ac:dyDescent="0.25">
      <c r="A173" s="24" t="s">
        <v>286</v>
      </c>
      <c r="B173" s="12"/>
      <c r="C173" s="9">
        <v>1960</v>
      </c>
      <c r="D173" s="9">
        <v>1960</v>
      </c>
      <c r="E173" s="44">
        <v>0</v>
      </c>
      <c r="F173" s="40">
        <f t="shared" si="21"/>
        <v>0</v>
      </c>
      <c r="G173" s="40">
        <f t="shared" si="22"/>
        <v>0</v>
      </c>
    </row>
    <row r="174" spans="1:7" ht="30" x14ac:dyDescent="0.25">
      <c r="A174" s="24" t="s">
        <v>287</v>
      </c>
      <c r="B174" s="12"/>
      <c r="C174" s="9">
        <v>1960</v>
      </c>
      <c r="D174" s="9">
        <v>1960</v>
      </c>
      <c r="E174" s="44">
        <v>0</v>
      </c>
      <c r="F174" s="40">
        <f t="shared" si="21"/>
        <v>0</v>
      </c>
      <c r="G174" s="40">
        <f t="shared" si="22"/>
        <v>0</v>
      </c>
    </row>
    <row r="175" spans="1:7" ht="30" x14ac:dyDescent="0.25">
      <c r="A175" s="24" t="s">
        <v>288</v>
      </c>
      <c r="B175" s="12"/>
      <c r="C175" s="9">
        <v>4900</v>
      </c>
      <c r="D175" s="9">
        <v>4900</v>
      </c>
      <c r="E175" s="44">
        <v>0</v>
      </c>
      <c r="F175" s="40">
        <f t="shared" si="21"/>
        <v>0</v>
      </c>
      <c r="G175" s="40">
        <f t="shared" si="22"/>
        <v>0</v>
      </c>
    </row>
    <row r="176" spans="1:7" ht="30" x14ac:dyDescent="0.25">
      <c r="A176" s="24" t="s">
        <v>289</v>
      </c>
      <c r="B176" s="12"/>
      <c r="C176" s="9">
        <v>2940</v>
      </c>
      <c r="D176" s="9">
        <v>2940</v>
      </c>
      <c r="E176" s="44">
        <v>0</v>
      </c>
      <c r="F176" s="40">
        <f t="shared" si="21"/>
        <v>0</v>
      </c>
      <c r="G176" s="40">
        <f t="shared" si="22"/>
        <v>0</v>
      </c>
    </row>
    <row r="177" spans="1:7" ht="30" x14ac:dyDescent="0.25">
      <c r="A177" s="24" t="s">
        <v>290</v>
      </c>
      <c r="B177" s="12"/>
      <c r="C177" s="9">
        <v>2951.6</v>
      </c>
      <c r="D177" s="9">
        <v>2951.6</v>
      </c>
      <c r="E177" s="44">
        <v>0</v>
      </c>
      <c r="F177" s="40">
        <f t="shared" si="21"/>
        <v>0</v>
      </c>
      <c r="G177" s="40">
        <f t="shared" si="22"/>
        <v>0</v>
      </c>
    </row>
    <row r="178" spans="1:7" ht="30" x14ac:dyDescent="0.25">
      <c r="A178" s="24" t="s">
        <v>291</v>
      </c>
      <c r="B178" s="12"/>
      <c r="C178" s="9">
        <v>7571.3</v>
      </c>
      <c r="D178" s="9">
        <v>7571.3</v>
      </c>
      <c r="E178" s="44">
        <v>0</v>
      </c>
      <c r="F178" s="40">
        <f t="shared" si="21"/>
        <v>0</v>
      </c>
      <c r="G178" s="40">
        <f t="shared" si="22"/>
        <v>0</v>
      </c>
    </row>
    <row r="179" spans="1:7" ht="30" x14ac:dyDescent="0.25">
      <c r="A179" s="24" t="s">
        <v>292</v>
      </c>
      <c r="B179" s="12"/>
      <c r="C179" s="9">
        <v>6834.6</v>
      </c>
      <c r="D179" s="9">
        <v>6834.6</v>
      </c>
      <c r="E179" s="44">
        <v>0</v>
      </c>
      <c r="F179" s="40">
        <f t="shared" si="21"/>
        <v>0</v>
      </c>
      <c r="G179" s="40">
        <f t="shared" si="22"/>
        <v>0</v>
      </c>
    </row>
    <row r="180" spans="1:7" ht="30" x14ac:dyDescent="0.25">
      <c r="A180" s="24" t="s">
        <v>293</v>
      </c>
      <c r="B180" s="12"/>
      <c r="C180" s="9">
        <v>3430</v>
      </c>
      <c r="D180" s="9">
        <v>3430</v>
      </c>
      <c r="E180" s="44">
        <v>0</v>
      </c>
      <c r="F180" s="40">
        <f t="shared" si="21"/>
        <v>0</v>
      </c>
      <c r="G180" s="40">
        <f t="shared" si="22"/>
        <v>0</v>
      </c>
    </row>
    <row r="181" spans="1:7" ht="30" x14ac:dyDescent="0.25">
      <c r="A181" s="24" t="s">
        <v>294</v>
      </c>
      <c r="B181" s="12"/>
      <c r="C181" s="9">
        <v>1916.8</v>
      </c>
      <c r="D181" s="9">
        <v>1916.8</v>
      </c>
      <c r="E181" s="44">
        <v>0</v>
      </c>
      <c r="F181" s="40">
        <f t="shared" si="21"/>
        <v>0</v>
      </c>
      <c r="G181" s="40">
        <f t="shared" si="22"/>
        <v>0</v>
      </c>
    </row>
    <row r="182" spans="1:7" ht="30" x14ac:dyDescent="0.25">
      <c r="A182" s="24" t="s">
        <v>295</v>
      </c>
      <c r="B182" s="12"/>
      <c r="C182" s="9">
        <v>3517.9</v>
      </c>
      <c r="D182" s="9">
        <v>3517.9</v>
      </c>
      <c r="E182" s="44">
        <v>0</v>
      </c>
      <c r="F182" s="40">
        <f t="shared" si="21"/>
        <v>0</v>
      </c>
      <c r="G182" s="40">
        <f t="shared" si="22"/>
        <v>0</v>
      </c>
    </row>
    <row r="183" spans="1:7" ht="30" x14ac:dyDescent="0.25">
      <c r="A183" s="24" t="s">
        <v>296</v>
      </c>
      <c r="B183" s="12"/>
      <c r="C183" s="9">
        <v>6860</v>
      </c>
      <c r="D183" s="9">
        <v>6860</v>
      </c>
      <c r="E183" s="44">
        <v>0</v>
      </c>
      <c r="F183" s="40">
        <f t="shared" si="21"/>
        <v>0</v>
      </c>
      <c r="G183" s="40">
        <f t="shared" si="22"/>
        <v>0</v>
      </c>
    </row>
    <row r="184" spans="1:7" ht="30" x14ac:dyDescent="0.25">
      <c r="A184" s="24" t="s">
        <v>297</v>
      </c>
      <c r="B184" s="12"/>
      <c r="C184" s="9">
        <v>3789.5</v>
      </c>
      <c r="D184" s="9">
        <v>3789.5</v>
      </c>
      <c r="E184" s="44">
        <v>0</v>
      </c>
      <c r="F184" s="40">
        <f t="shared" si="21"/>
        <v>0</v>
      </c>
      <c r="G184" s="40">
        <f t="shared" si="22"/>
        <v>0</v>
      </c>
    </row>
    <row r="185" spans="1:7" ht="30" x14ac:dyDescent="0.25">
      <c r="A185" s="24" t="s">
        <v>298</v>
      </c>
      <c r="B185" s="12"/>
      <c r="C185" s="9">
        <v>8323.2000000000007</v>
      </c>
      <c r="D185" s="9">
        <v>8323.2000000000007</v>
      </c>
      <c r="E185" s="44">
        <v>0</v>
      </c>
      <c r="F185" s="40">
        <f t="shared" si="21"/>
        <v>0</v>
      </c>
      <c r="G185" s="40">
        <f t="shared" si="22"/>
        <v>0</v>
      </c>
    </row>
    <row r="186" spans="1:7" ht="30" x14ac:dyDescent="0.25">
      <c r="A186" s="24" t="s">
        <v>299</v>
      </c>
      <c r="B186" s="12"/>
      <c r="C186" s="9">
        <v>2940</v>
      </c>
      <c r="D186" s="9">
        <v>2940</v>
      </c>
      <c r="E186" s="44">
        <v>0</v>
      </c>
      <c r="F186" s="40">
        <f t="shared" si="21"/>
        <v>0</v>
      </c>
      <c r="G186" s="40">
        <f t="shared" si="22"/>
        <v>0</v>
      </c>
    </row>
    <row r="187" spans="1:7" ht="30" x14ac:dyDescent="0.25">
      <c r="A187" s="24" t="s">
        <v>300</v>
      </c>
      <c r="B187" s="12"/>
      <c r="C187" s="9">
        <v>2940</v>
      </c>
      <c r="D187" s="9">
        <v>2940</v>
      </c>
      <c r="E187" s="44">
        <v>0</v>
      </c>
      <c r="F187" s="40">
        <f t="shared" si="21"/>
        <v>0</v>
      </c>
      <c r="G187" s="40">
        <f t="shared" si="22"/>
        <v>0</v>
      </c>
    </row>
    <row r="188" spans="1:7" ht="30" x14ac:dyDescent="0.25">
      <c r="A188" s="24" t="s">
        <v>301</v>
      </c>
      <c r="B188" s="12"/>
      <c r="C188" s="9">
        <v>8820</v>
      </c>
      <c r="D188" s="9">
        <v>8820</v>
      </c>
      <c r="E188" s="44">
        <v>0</v>
      </c>
      <c r="F188" s="40">
        <f t="shared" si="21"/>
        <v>0</v>
      </c>
      <c r="G188" s="40">
        <f t="shared" si="22"/>
        <v>0</v>
      </c>
    </row>
    <row r="189" spans="1:7" ht="30" x14ac:dyDescent="0.25">
      <c r="A189" s="24" t="s">
        <v>302</v>
      </c>
      <c r="B189" s="12"/>
      <c r="C189" s="9">
        <v>2940.5</v>
      </c>
      <c r="D189" s="9">
        <v>2940.5</v>
      </c>
      <c r="E189" s="44">
        <v>0</v>
      </c>
      <c r="F189" s="40">
        <f t="shared" si="21"/>
        <v>0</v>
      </c>
      <c r="G189" s="40">
        <f t="shared" si="22"/>
        <v>0</v>
      </c>
    </row>
    <row r="190" spans="1:7" ht="30" x14ac:dyDescent="0.25">
      <c r="A190" s="10" t="s">
        <v>303</v>
      </c>
      <c r="B190" s="12"/>
      <c r="C190" s="9">
        <v>3358.5</v>
      </c>
      <c r="D190" s="9">
        <v>3358.5</v>
      </c>
      <c r="E190" s="44">
        <v>0</v>
      </c>
      <c r="F190" s="40">
        <f t="shared" si="21"/>
        <v>0</v>
      </c>
      <c r="G190" s="40">
        <f t="shared" si="22"/>
        <v>0</v>
      </c>
    </row>
    <row r="191" spans="1:7" ht="30" x14ac:dyDescent="0.25">
      <c r="A191" s="24" t="s">
        <v>304</v>
      </c>
      <c r="B191" s="12"/>
      <c r="C191" s="9">
        <v>5880</v>
      </c>
      <c r="D191" s="9">
        <v>5880</v>
      </c>
      <c r="E191" s="44">
        <v>0</v>
      </c>
      <c r="F191" s="40">
        <f t="shared" si="21"/>
        <v>0</v>
      </c>
      <c r="G191" s="40">
        <f t="shared" si="22"/>
        <v>0</v>
      </c>
    </row>
    <row r="192" spans="1:7" ht="30" x14ac:dyDescent="0.25">
      <c r="A192" s="24" t="s">
        <v>305</v>
      </c>
      <c r="B192" s="12"/>
      <c r="C192" s="9">
        <v>4312</v>
      </c>
      <c r="D192" s="9">
        <v>4312</v>
      </c>
      <c r="E192" s="44">
        <v>0</v>
      </c>
      <c r="F192" s="40">
        <f t="shared" si="21"/>
        <v>0</v>
      </c>
      <c r="G192" s="40">
        <f t="shared" si="22"/>
        <v>0</v>
      </c>
    </row>
    <row r="193" spans="1:7" ht="30" x14ac:dyDescent="0.25">
      <c r="A193" s="24" t="s">
        <v>306</v>
      </c>
      <c r="B193" s="12"/>
      <c r="C193" s="9">
        <v>4410</v>
      </c>
      <c r="D193" s="9">
        <v>4410</v>
      </c>
      <c r="E193" s="44">
        <v>0</v>
      </c>
      <c r="F193" s="40">
        <f t="shared" si="21"/>
        <v>0</v>
      </c>
      <c r="G193" s="40">
        <f t="shared" si="22"/>
        <v>0</v>
      </c>
    </row>
    <row r="194" spans="1:7" ht="30" x14ac:dyDescent="0.25">
      <c r="A194" s="24" t="s">
        <v>307</v>
      </c>
      <c r="B194" s="12"/>
      <c r="C194" s="9">
        <v>6857.6</v>
      </c>
      <c r="D194" s="9">
        <v>6857.6</v>
      </c>
      <c r="E194" s="44">
        <v>0</v>
      </c>
      <c r="F194" s="40">
        <f t="shared" si="21"/>
        <v>0</v>
      </c>
      <c r="G194" s="40">
        <f t="shared" si="22"/>
        <v>0</v>
      </c>
    </row>
    <row r="195" spans="1:7" ht="30" x14ac:dyDescent="0.25">
      <c r="A195" s="24" t="s">
        <v>308</v>
      </c>
      <c r="B195" s="12"/>
      <c r="C195" s="9">
        <v>14061.6</v>
      </c>
      <c r="D195" s="9">
        <v>14061.6</v>
      </c>
      <c r="E195" s="44">
        <v>0</v>
      </c>
      <c r="F195" s="40">
        <f t="shared" si="21"/>
        <v>0</v>
      </c>
      <c r="G195" s="40">
        <f t="shared" si="22"/>
        <v>0</v>
      </c>
    </row>
    <row r="196" spans="1:7" ht="30" x14ac:dyDescent="0.25">
      <c r="A196" s="24" t="s">
        <v>309</v>
      </c>
      <c r="B196" s="12"/>
      <c r="C196" s="9">
        <v>8100.5</v>
      </c>
      <c r="D196" s="9">
        <v>8100.5</v>
      </c>
      <c r="E196" s="44">
        <v>0</v>
      </c>
      <c r="F196" s="40">
        <f t="shared" si="21"/>
        <v>0</v>
      </c>
      <c r="G196" s="40">
        <f t="shared" si="22"/>
        <v>0</v>
      </c>
    </row>
    <row r="197" spans="1:7" ht="30" x14ac:dyDescent="0.25">
      <c r="A197" s="24" t="s">
        <v>310</v>
      </c>
      <c r="B197" s="12"/>
      <c r="C197" s="9">
        <v>2352</v>
      </c>
      <c r="D197" s="9">
        <v>2352</v>
      </c>
      <c r="E197" s="44">
        <v>0</v>
      </c>
      <c r="F197" s="40">
        <f t="shared" si="21"/>
        <v>0</v>
      </c>
      <c r="G197" s="40">
        <f t="shared" si="22"/>
        <v>0</v>
      </c>
    </row>
    <row r="198" spans="1:7" x14ac:dyDescent="0.25">
      <c r="A198" s="24" t="s">
        <v>311</v>
      </c>
      <c r="B198" s="12"/>
      <c r="C198" s="9">
        <v>588</v>
      </c>
      <c r="D198" s="9">
        <v>588</v>
      </c>
      <c r="E198" s="44">
        <v>0</v>
      </c>
      <c r="F198" s="40">
        <f t="shared" si="21"/>
        <v>0</v>
      </c>
      <c r="G198" s="40">
        <f t="shared" si="22"/>
        <v>0</v>
      </c>
    </row>
    <row r="199" spans="1:7" ht="30" x14ac:dyDescent="0.25">
      <c r="A199" s="24" t="s">
        <v>312</v>
      </c>
      <c r="B199" s="12"/>
      <c r="C199" s="9">
        <v>1837.5</v>
      </c>
      <c r="D199" s="9">
        <v>1837.5</v>
      </c>
      <c r="E199" s="44">
        <v>0</v>
      </c>
      <c r="F199" s="40">
        <f t="shared" si="21"/>
        <v>0</v>
      </c>
      <c r="G199" s="40">
        <f t="shared" si="22"/>
        <v>0</v>
      </c>
    </row>
    <row r="200" spans="1:7" ht="30" x14ac:dyDescent="0.25">
      <c r="A200" s="24" t="s">
        <v>313</v>
      </c>
      <c r="B200" s="12"/>
      <c r="C200" s="9">
        <v>2060</v>
      </c>
      <c r="D200" s="9">
        <v>2060</v>
      </c>
      <c r="E200" s="44">
        <v>0</v>
      </c>
      <c r="F200" s="40">
        <f t="shared" si="21"/>
        <v>0</v>
      </c>
      <c r="G200" s="40">
        <f t="shared" si="22"/>
        <v>0</v>
      </c>
    </row>
    <row r="201" spans="1:7" ht="30" x14ac:dyDescent="0.25">
      <c r="A201" s="24" t="s">
        <v>314</v>
      </c>
      <c r="B201" s="12"/>
      <c r="C201" s="9">
        <v>1837.5</v>
      </c>
      <c r="D201" s="9">
        <v>1837.5</v>
      </c>
      <c r="E201" s="44">
        <v>0</v>
      </c>
      <c r="F201" s="40">
        <f t="shared" si="21"/>
        <v>0</v>
      </c>
      <c r="G201" s="40">
        <f t="shared" si="22"/>
        <v>0</v>
      </c>
    </row>
    <row r="202" spans="1:7" ht="30" x14ac:dyDescent="0.25">
      <c r="A202" s="10" t="s">
        <v>315</v>
      </c>
      <c r="B202" s="12"/>
      <c r="C202" s="9">
        <v>8820</v>
      </c>
      <c r="D202" s="9">
        <v>8820</v>
      </c>
      <c r="E202" s="44">
        <v>0</v>
      </c>
      <c r="F202" s="40">
        <f t="shared" si="21"/>
        <v>0</v>
      </c>
      <c r="G202" s="40">
        <f t="shared" si="22"/>
        <v>0</v>
      </c>
    </row>
    <row r="203" spans="1:7" ht="30" x14ac:dyDescent="0.25">
      <c r="A203" s="10" t="s">
        <v>316</v>
      </c>
      <c r="B203" s="12"/>
      <c r="C203" s="9">
        <v>2351.6999999999998</v>
      </c>
      <c r="D203" s="9">
        <v>2351.6999999999998</v>
      </c>
      <c r="E203" s="44">
        <v>0</v>
      </c>
      <c r="F203" s="40">
        <f t="shared" si="21"/>
        <v>0</v>
      </c>
      <c r="G203" s="40">
        <f t="shared" si="22"/>
        <v>0</v>
      </c>
    </row>
    <row r="204" spans="1:7" ht="45" x14ac:dyDescent="0.25">
      <c r="A204" s="15" t="s">
        <v>133</v>
      </c>
      <c r="B204" s="23" t="s">
        <v>331</v>
      </c>
      <c r="C204" s="17">
        <f>SUM(C205:C210)</f>
        <v>221251.6</v>
      </c>
      <c r="D204" s="17">
        <f t="shared" ref="D204:E204" si="26">SUM(D205:D210)</f>
        <v>221251.6</v>
      </c>
      <c r="E204" s="17">
        <f t="shared" si="26"/>
        <v>57840.86</v>
      </c>
      <c r="F204" s="39">
        <f t="shared" ref="F204:F269" si="27">IFERROR(E204/C204,"")</f>
        <v>0.2614257252828906</v>
      </c>
      <c r="G204" s="39">
        <f t="shared" ref="G204:G269" si="28">IFERROR(E204/D204,"")</f>
        <v>0.2614257252828906</v>
      </c>
    </row>
    <row r="205" spans="1:7" x14ac:dyDescent="0.25">
      <c r="A205" s="24" t="s">
        <v>266</v>
      </c>
      <c r="B205" s="12"/>
      <c r="C205" s="9">
        <v>27876.400000000001</v>
      </c>
      <c r="D205" s="9">
        <v>27876.400000000001</v>
      </c>
      <c r="E205" s="9">
        <v>0</v>
      </c>
      <c r="F205" s="40">
        <f t="shared" si="27"/>
        <v>0</v>
      </c>
      <c r="G205" s="40">
        <f t="shared" si="28"/>
        <v>0</v>
      </c>
    </row>
    <row r="206" spans="1:7" x14ac:dyDescent="0.25">
      <c r="A206" s="24" t="s">
        <v>267</v>
      </c>
      <c r="B206" s="12"/>
      <c r="C206" s="9">
        <v>46779.7</v>
      </c>
      <c r="D206" s="9">
        <v>46779.7</v>
      </c>
      <c r="E206" s="9">
        <v>14033.9</v>
      </c>
      <c r="F206" s="40">
        <f t="shared" si="27"/>
        <v>0.29999978623206219</v>
      </c>
      <c r="G206" s="40">
        <f t="shared" si="28"/>
        <v>0.29999978623206219</v>
      </c>
    </row>
    <row r="207" spans="1:7" x14ac:dyDescent="0.25">
      <c r="A207" s="24" t="s">
        <v>268</v>
      </c>
      <c r="B207" s="12"/>
      <c r="C207" s="9">
        <v>88983.1</v>
      </c>
      <c r="D207" s="9">
        <v>88983.1</v>
      </c>
      <c r="E207" s="9">
        <v>26694.92</v>
      </c>
      <c r="F207" s="40">
        <f t="shared" si="27"/>
        <v>0.29999988761910967</v>
      </c>
      <c r="G207" s="40">
        <f t="shared" si="28"/>
        <v>0.29999988761910967</v>
      </c>
    </row>
    <row r="208" spans="1:7" x14ac:dyDescent="0.25">
      <c r="A208" s="24" t="s">
        <v>269</v>
      </c>
      <c r="B208" s="12"/>
      <c r="C208" s="9">
        <v>23697.4</v>
      </c>
      <c r="D208" s="9">
        <v>23697.4</v>
      </c>
      <c r="E208" s="9">
        <v>7109.21</v>
      </c>
      <c r="F208" s="40">
        <f t="shared" si="27"/>
        <v>0.29999957801277777</v>
      </c>
      <c r="G208" s="40">
        <f t="shared" si="28"/>
        <v>0.29999957801277777</v>
      </c>
    </row>
    <row r="209" spans="1:7" x14ac:dyDescent="0.25">
      <c r="A209" s="24" t="s">
        <v>270</v>
      </c>
      <c r="B209" s="12"/>
      <c r="C209" s="9">
        <v>14841.5</v>
      </c>
      <c r="D209" s="9">
        <v>14841.5</v>
      </c>
      <c r="E209" s="9">
        <v>4452.4399999999996</v>
      </c>
      <c r="F209" s="40">
        <f t="shared" si="27"/>
        <v>0.2999993262136576</v>
      </c>
      <c r="G209" s="40">
        <f t="shared" si="28"/>
        <v>0.2999993262136576</v>
      </c>
    </row>
    <row r="210" spans="1:7" x14ac:dyDescent="0.25">
      <c r="A210" s="24" t="s">
        <v>271</v>
      </c>
      <c r="B210" s="12"/>
      <c r="C210" s="9">
        <v>19073.5</v>
      </c>
      <c r="D210" s="9">
        <v>19073.5</v>
      </c>
      <c r="E210" s="9">
        <v>5550.39</v>
      </c>
      <c r="F210" s="40">
        <f t="shared" si="27"/>
        <v>0.29100007864314364</v>
      </c>
      <c r="G210" s="40">
        <f t="shared" si="28"/>
        <v>0.29100007864314364</v>
      </c>
    </row>
    <row r="211" spans="1:7" ht="135" x14ac:dyDescent="0.25">
      <c r="A211" s="15" t="s">
        <v>272</v>
      </c>
      <c r="B211" s="23" t="s">
        <v>332</v>
      </c>
      <c r="C211" s="17">
        <f>C212</f>
        <v>91146.8</v>
      </c>
      <c r="D211" s="17">
        <f t="shared" ref="D211:E211" si="29">D212</f>
        <v>91146.8</v>
      </c>
      <c r="E211" s="17">
        <f t="shared" si="29"/>
        <v>0</v>
      </c>
      <c r="F211" s="39">
        <f t="shared" si="27"/>
        <v>0</v>
      </c>
      <c r="G211" s="39">
        <f t="shared" si="28"/>
        <v>0</v>
      </c>
    </row>
    <row r="212" spans="1:7" x14ac:dyDescent="0.25">
      <c r="A212" s="24" t="s">
        <v>267</v>
      </c>
      <c r="B212" s="12"/>
      <c r="C212" s="9">
        <v>91146.8</v>
      </c>
      <c r="D212" s="9">
        <v>91146.8</v>
      </c>
      <c r="E212" s="44">
        <v>0</v>
      </c>
      <c r="F212" s="40">
        <f t="shared" si="27"/>
        <v>0</v>
      </c>
      <c r="G212" s="40">
        <f t="shared" si="28"/>
        <v>0</v>
      </c>
    </row>
    <row r="213" spans="1:7" ht="90" x14ac:dyDescent="0.25">
      <c r="A213" s="15" t="s">
        <v>333</v>
      </c>
      <c r="B213" s="23" t="s">
        <v>334</v>
      </c>
      <c r="C213" s="17">
        <f>C214</f>
        <v>64040.3</v>
      </c>
      <c r="D213" s="17">
        <f t="shared" ref="D213:E213" si="30">D214</f>
        <v>64040.3</v>
      </c>
      <c r="E213" s="17">
        <f t="shared" si="30"/>
        <v>0</v>
      </c>
      <c r="F213" s="39">
        <f t="shared" si="27"/>
        <v>0</v>
      </c>
      <c r="G213" s="39">
        <f t="shared" si="28"/>
        <v>0</v>
      </c>
    </row>
    <row r="214" spans="1:7" x14ac:dyDescent="0.25">
      <c r="A214" s="24" t="s">
        <v>85</v>
      </c>
      <c r="B214" s="12"/>
      <c r="C214" s="9">
        <v>64040.3</v>
      </c>
      <c r="D214" s="9">
        <v>64040.3</v>
      </c>
      <c r="E214" s="44">
        <v>0</v>
      </c>
      <c r="F214" s="40">
        <f t="shared" si="27"/>
        <v>0</v>
      </c>
      <c r="G214" s="40">
        <f t="shared" si="28"/>
        <v>0</v>
      </c>
    </row>
    <row r="215" spans="1:7" ht="30" x14ac:dyDescent="0.25">
      <c r="A215" s="15" t="s">
        <v>335</v>
      </c>
      <c r="B215" s="23" t="s">
        <v>336</v>
      </c>
      <c r="C215" s="17">
        <f>C216</f>
        <v>0</v>
      </c>
      <c r="D215" s="17">
        <f t="shared" ref="D215:E215" si="31">D216</f>
        <v>2500</v>
      </c>
      <c r="E215" s="17">
        <f t="shared" si="31"/>
        <v>0</v>
      </c>
      <c r="F215" s="39" t="str">
        <f t="shared" si="27"/>
        <v/>
      </c>
      <c r="G215" s="39">
        <f t="shared" si="28"/>
        <v>0</v>
      </c>
    </row>
    <row r="216" spans="1:7" x14ac:dyDescent="0.25">
      <c r="A216" s="10" t="s">
        <v>84</v>
      </c>
      <c r="B216" s="12"/>
      <c r="C216" s="9">
        <v>0</v>
      </c>
      <c r="D216" s="9">
        <v>2500</v>
      </c>
      <c r="E216" s="9">
        <v>0</v>
      </c>
      <c r="F216" s="40" t="str">
        <f t="shared" si="27"/>
        <v/>
      </c>
      <c r="G216" s="40">
        <f t="shared" si="28"/>
        <v>0</v>
      </c>
    </row>
    <row r="217" spans="1:7" ht="30" x14ac:dyDescent="0.25">
      <c r="A217" s="7" t="s">
        <v>27</v>
      </c>
      <c r="B217" s="7"/>
      <c r="C217" s="8">
        <f>C218+C233+C248+C263+C277+C291+C306+C322+C338+C352+C367+C381+C395+C409+C423+C437+C448+C462+C578+C592+C606</f>
        <v>12770751.079999998</v>
      </c>
      <c r="D217" s="8">
        <f t="shared" ref="D217:E217" si="32">D218+D233+D248+D263+D277+D291+D306+D322+D338+D352+D367+D381+D395+D409+D423+D437+D448+D462+D578+D592+D606</f>
        <v>12770751.079999998</v>
      </c>
      <c r="E217" s="8">
        <f t="shared" si="32"/>
        <v>2710530.72</v>
      </c>
      <c r="F217" s="38">
        <f t="shared" si="27"/>
        <v>0.21224520805553126</v>
      </c>
      <c r="G217" s="38">
        <f t="shared" si="28"/>
        <v>0.21224520805553126</v>
      </c>
    </row>
    <row r="218" spans="1:7" ht="225" x14ac:dyDescent="0.25">
      <c r="A218" s="35" t="s">
        <v>265</v>
      </c>
      <c r="B218" s="27" t="s">
        <v>134</v>
      </c>
      <c r="C218" s="17">
        <f>SUM(C220:C232)</f>
        <v>189269.1</v>
      </c>
      <c r="D218" s="17">
        <f t="shared" ref="D218:E218" si="33">SUM(D220:D232)</f>
        <v>189269.1</v>
      </c>
      <c r="E218" s="17">
        <f t="shared" si="33"/>
        <v>39473.019999999997</v>
      </c>
      <c r="F218" s="39">
        <f t="shared" si="27"/>
        <v>0.2085550150552837</v>
      </c>
      <c r="G218" s="39">
        <f t="shared" si="28"/>
        <v>0.2085550150552837</v>
      </c>
    </row>
    <row r="219" spans="1:7" x14ac:dyDescent="0.25">
      <c r="A219" s="29" t="s">
        <v>135</v>
      </c>
      <c r="B219" s="30"/>
      <c r="C219" s="42"/>
      <c r="D219" s="42"/>
      <c r="E219" s="42"/>
      <c r="F219" s="31" t="str">
        <f t="shared" si="27"/>
        <v/>
      </c>
      <c r="G219" s="31" t="str">
        <f t="shared" si="28"/>
        <v/>
      </c>
    </row>
    <row r="220" spans="1:7" x14ac:dyDescent="0.25">
      <c r="A220" s="10" t="s">
        <v>72</v>
      </c>
      <c r="B220" s="13"/>
      <c r="C220" s="9">
        <v>15327.14</v>
      </c>
      <c r="D220" s="9">
        <v>15327.14</v>
      </c>
      <c r="E220" s="44">
        <v>3051.07</v>
      </c>
      <c r="F220" s="40">
        <f t="shared" si="27"/>
        <v>0.19906323032216058</v>
      </c>
      <c r="G220" s="40">
        <f t="shared" si="28"/>
        <v>0.19906323032216058</v>
      </c>
    </row>
    <row r="221" spans="1:7" x14ac:dyDescent="0.25">
      <c r="A221" s="10" t="s">
        <v>73</v>
      </c>
      <c r="B221" s="13"/>
      <c r="C221" s="9">
        <v>12092.98</v>
      </c>
      <c r="D221" s="9">
        <v>12092.98</v>
      </c>
      <c r="E221" s="44">
        <v>2378.48</v>
      </c>
      <c r="F221" s="40">
        <f t="shared" si="27"/>
        <v>0.19668270351890105</v>
      </c>
      <c r="G221" s="40">
        <f t="shared" si="28"/>
        <v>0.19668270351890105</v>
      </c>
    </row>
    <row r="222" spans="1:7" x14ac:dyDescent="0.25">
      <c r="A222" s="10" t="s">
        <v>74</v>
      </c>
      <c r="B222" s="13"/>
      <c r="C222" s="9">
        <v>7124.54</v>
      </c>
      <c r="D222" s="9">
        <v>7124.54</v>
      </c>
      <c r="E222" s="44">
        <v>1550.15</v>
      </c>
      <c r="F222" s="40">
        <f t="shared" si="27"/>
        <v>0.21757895948370001</v>
      </c>
      <c r="G222" s="40">
        <f t="shared" si="28"/>
        <v>0.21757895948370001</v>
      </c>
    </row>
    <row r="223" spans="1:7" x14ac:dyDescent="0.25">
      <c r="A223" s="10" t="s">
        <v>75</v>
      </c>
      <c r="B223" s="13"/>
      <c r="C223" s="9">
        <v>6327.72</v>
      </c>
      <c r="D223" s="9">
        <v>6327.72</v>
      </c>
      <c r="E223" s="44">
        <v>1146.26</v>
      </c>
      <c r="F223" s="40">
        <f t="shared" si="27"/>
        <v>0.18114897625052942</v>
      </c>
      <c r="G223" s="40">
        <f t="shared" si="28"/>
        <v>0.18114897625052942</v>
      </c>
    </row>
    <row r="224" spans="1:7" ht="15" customHeight="1" x14ac:dyDescent="0.25">
      <c r="A224" s="10" t="s">
        <v>76</v>
      </c>
      <c r="B224" s="13"/>
      <c r="C224" s="9">
        <v>8530.7000000000007</v>
      </c>
      <c r="D224" s="9">
        <v>8530.7000000000007</v>
      </c>
      <c r="E224" s="44">
        <v>1725.72</v>
      </c>
      <c r="F224" s="40">
        <f t="shared" si="27"/>
        <v>0.20229523954657883</v>
      </c>
      <c r="G224" s="40">
        <f t="shared" si="28"/>
        <v>0.20229523954657883</v>
      </c>
    </row>
    <row r="225" spans="1:7" x14ac:dyDescent="0.25">
      <c r="A225" s="10" t="s">
        <v>77</v>
      </c>
      <c r="B225" s="13"/>
      <c r="C225" s="9">
        <v>11999.23</v>
      </c>
      <c r="D225" s="9">
        <v>11999.23</v>
      </c>
      <c r="E225" s="44">
        <v>2370.35</v>
      </c>
      <c r="F225" s="40">
        <f t="shared" si="27"/>
        <v>0.1975418422682122</v>
      </c>
      <c r="G225" s="40">
        <f t="shared" si="28"/>
        <v>0.1975418422682122</v>
      </c>
    </row>
    <row r="226" spans="1:7" x14ac:dyDescent="0.25">
      <c r="A226" s="10" t="s">
        <v>78</v>
      </c>
      <c r="B226" s="13"/>
      <c r="C226" s="9">
        <v>19030.03</v>
      </c>
      <c r="D226" s="9">
        <v>19030.03</v>
      </c>
      <c r="E226" s="44">
        <v>3946.12</v>
      </c>
      <c r="F226" s="40">
        <f t="shared" si="27"/>
        <v>0.20736278397879562</v>
      </c>
      <c r="G226" s="40">
        <f t="shared" si="28"/>
        <v>0.20736278397879562</v>
      </c>
    </row>
    <row r="227" spans="1:7" x14ac:dyDescent="0.25">
      <c r="A227" s="10" t="s">
        <v>79</v>
      </c>
      <c r="B227" s="13"/>
      <c r="C227" s="9">
        <v>13124.2</v>
      </c>
      <c r="D227" s="9">
        <v>13124.2</v>
      </c>
      <c r="E227" s="44">
        <v>3242.28</v>
      </c>
      <c r="F227" s="40">
        <f t="shared" si="27"/>
        <v>0.2470459151795919</v>
      </c>
      <c r="G227" s="40">
        <f t="shared" si="28"/>
        <v>0.2470459151795919</v>
      </c>
    </row>
    <row r="228" spans="1:7" x14ac:dyDescent="0.25">
      <c r="A228" s="10" t="s">
        <v>80</v>
      </c>
      <c r="B228" s="13"/>
      <c r="C228" s="9">
        <v>7312.03</v>
      </c>
      <c r="D228" s="9">
        <v>7312.03</v>
      </c>
      <c r="E228" s="44">
        <v>1431.76</v>
      </c>
      <c r="F228" s="40">
        <f t="shared" si="27"/>
        <v>0.19580882463556631</v>
      </c>
      <c r="G228" s="40">
        <f t="shared" si="28"/>
        <v>0.19580882463556631</v>
      </c>
    </row>
    <row r="229" spans="1:7" x14ac:dyDescent="0.25">
      <c r="A229" s="10" t="s">
        <v>81</v>
      </c>
      <c r="B229" s="13"/>
      <c r="C229" s="9">
        <v>7499.52</v>
      </c>
      <c r="D229" s="9">
        <v>7499.52</v>
      </c>
      <c r="E229" s="44">
        <v>1540.82</v>
      </c>
      <c r="F229" s="40">
        <f t="shared" si="27"/>
        <v>0.20545581583888034</v>
      </c>
      <c r="G229" s="40">
        <f t="shared" si="28"/>
        <v>0.20545581583888034</v>
      </c>
    </row>
    <row r="230" spans="1:7" x14ac:dyDescent="0.25">
      <c r="A230" s="10" t="s">
        <v>82</v>
      </c>
      <c r="B230" s="13"/>
      <c r="C230" s="9">
        <v>14296</v>
      </c>
      <c r="D230" s="9">
        <v>14296</v>
      </c>
      <c r="E230" s="44">
        <v>3209.1</v>
      </c>
      <c r="F230" s="40">
        <f t="shared" si="27"/>
        <v>0.2244753777280358</v>
      </c>
      <c r="G230" s="40">
        <f t="shared" si="28"/>
        <v>0.2244753777280358</v>
      </c>
    </row>
    <row r="231" spans="1:7" x14ac:dyDescent="0.25">
      <c r="A231" s="10" t="s">
        <v>85</v>
      </c>
      <c r="B231" s="13"/>
      <c r="C231" s="9">
        <v>56340.04</v>
      </c>
      <c r="D231" s="9">
        <v>56340.04</v>
      </c>
      <c r="E231" s="44">
        <v>11671.08</v>
      </c>
      <c r="F231" s="40">
        <f t="shared" si="27"/>
        <v>0.20715427252092827</v>
      </c>
      <c r="G231" s="40">
        <f t="shared" si="28"/>
        <v>0.20715427252092827</v>
      </c>
    </row>
    <row r="232" spans="1:7" x14ac:dyDescent="0.25">
      <c r="A232" s="10" t="s">
        <v>83</v>
      </c>
      <c r="B232" s="13"/>
      <c r="C232" s="9">
        <v>10264.969999999999</v>
      </c>
      <c r="D232" s="9">
        <v>10264.969999999999</v>
      </c>
      <c r="E232" s="44">
        <v>2209.83</v>
      </c>
      <c r="F232" s="40">
        <f t="shared" si="27"/>
        <v>0.21527875872993296</v>
      </c>
      <c r="G232" s="40">
        <f t="shared" si="28"/>
        <v>0.21527875872993296</v>
      </c>
    </row>
    <row r="233" spans="1:7" ht="225" x14ac:dyDescent="0.25">
      <c r="A233" s="35" t="s">
        <v>265</v>
      </c>
      <c r="B233" s="27" t="s">
        <v>28</v>
      </c>
      <c r="C233" s="17">
        <f>SUM(C235:C247)</f>
        <v>348305.80000000005</v>
      </c>
      <c r="D233" s="17">
        <f t="shared" ref="D233:E233" si="34">SUM(D235:D247)</f>
        <v>348305.80000000005</v>
      </c>
      <c r="E233" s="17">
        <f t="shared" si="34"/>
        <v>76079.680000000008</v>
      </c>
      <c r="F233" s="39">
        <f t="shared" si="27"/>
        <v>0.21842782979783856</v>
      </c>
      <c r="G233" s="39">
        <f t="shared" si="28"/>
        <v>0.21842782979783856</v>
      </c>
    </row>
    <row r="234" spans="1:7" x14ac:dyDescent="0.25">
      <c r="A234" s="29" t="s">
        <v>136</v>
      </c>
      <c r="B234" s="30"/>
      <c r="C234" s="42"/>
      <c r="D234" s="42"/>
      <c r="E234" s="42"/>
      <c r="F234" s="31" t="str">
        <f t="shared" si="27"/>
        <v/>
      </c>
      <c r="G234" s="31" t="str">
        <f t="shared" si="28"/>
        <v/>
      </c>
    </row>
    <row r="235" spans="1:7" x14ac:dyDescent="0.25">
      <c r="A235" s="10" t="s">
        <v>72</v>
      </c>
      <c r="B235" s="28"/>
      <c r="C235" s="26">
        <v>32716.66</v>
      </c>
      <c r="D235" s="51">
        <v>32716.66</v>
      </c>
      <c r="E235" s="51">
        <v>6898.15</v>
      </c>
      <c r="F235" s="40">
        <f t="shared" si="27"/>
        <v>0.21084517796131999</v>
      </c>
      <c r="G235" s="40">
        <f t="shared" si="28"/>
        <v>0.21084517796131999</v>
      </c>
    </row>
    <row r="236" spans="1:7" x14ac:dyDescent="0.25">
      <c r="A236" s="10" t="s">
        <v>73</v>
      </c>
      <c r="B236" s="28"/>
      <c r="C236" s="26">
        <v>22217.33</v>
      </c>
      <c r="D236" s="51">
        <v>22217.33</v>
      </c>
      <c r="E236" s="51">
        <v>4865.17</v>
      </c>
      <c r="F236" s="40">
        <f t="shared" si="27"/>
        <v>0.2189808586360287</v>
      </c>
      <c r="G236" s="40">
        <f t="shared" si="28"/>
        <v>0.2189808586360287</v>
      </c>
    </row>
    <row r="237" spans="1:7" x14ac:dyDescent="0.25">
      <c r="A237" s="10" t="s">
        <v>74</v>
      </c>
      <c r="B237" s="28"/>
      <c r="C237" s="26">
        <v>15983.35</v>
      </c>
      <c r="D237" s="51">
        <v>15983.35</v>
      </c>
      <c r="E237" s="51">
        <v>3460.01</v>
      </c>
      <c r="F237" s="40">
        <f t="shared" si="27"/>
        <v>0.21647589522847213</v>
      </c>
      <c r="G237" s="40">
        <f t="shared" si="28"/>
        <v>0.21647589522847213</v>
      </c>
    </row>
    <row r="238" spans="1:7" x14ac:dyDescent="0.25">
      <c r="A238" s="10" t="s">
        <v>75</v>
      </c>
      <c r="B238" s="28"/>
      <c r="C238" s="26">
        <v>12655.44</v>
      </c>
      <c r="D238" s="51">
        <v>12655.44</v>
      </c>
      <c r="E238" s="51">
        <v>2739.81</v>
      </c>
      <c r="F238" s="40">
        <f t="shared" si="27"/>
        <v>0.21649267034571693</v>
      </c>
      <c r="G238" s="40">
        <f t="shared" si="28"/>
        <v>0.21649267034571693</v>
      </c>
    </row>
    <row r="239" spans="1:7" ht="18" customHeight="1" x14ac:dyDescent="0.25">
      <c r="A239" s="10" t="s">
        <v>76</v>
      </c>
      <c r="B239" s="28"/>
      <c r="C239" s="26">
        <v>18655.060000000001</v>
      </c>
      <c r="D239" s="51">
        <v>18655.060000000001</v>
      </c>
      <c r="E239" s="51">
        <v>4047.8</v>
      </c>
      <c r="F239" s="40">
        <f t="shared" si="27"/>
        <v>0.21698134447168757</v>
      </c>
      <c r="G239" s="40">
        <f t="shared" si="28"/>
        <v>0.21698134447168757</v>
      </c>
    </row>
    <row r="240" spans="1:7" x14ac:dyDescent="0.25">
      <c r="A240" s="10" t="s">
        <v>77</v>
      </c>
      <c r="B240" s="28"/>
      <c r="C240" s="26">
        <v>23904.720000000001</v>
      </c>
      <c r="D240" s="51">
        <v>23904.720000000001</v>
      </c>
      <c r="E240" s="51">
        <v>5235.49</v>
      </c>
      <c r="F240" s="40">
        <f t="shared" si="27"/>
        <v>0.21901490584286282</v>
      </c>
      <c r="G240" s="40">
        <f t="shared" si="28"/>
        <v>0.21901490584286282</v>
      </c>
    </row>
    <row r="241" spans="1:7" x14ac:dyDescent="0.25">
      <c r="A241" s="10" t="s">
        <v>78</v>
      </c>
      <c r="B241" s="28"/>
      <c r="C241" s="26">
        <v>34310.300000000003</v>
      </c>
      <c r="D241" s="51">
        <v>34310.300000000003</v>
      </c>
      <c r="E241" s="51">
        <v>7393.3</v>
      </c>
      <c r="F241" s="40">
        <f t="shared" si="27"/>
        <v>0.21548339711398617</v>
      </c>
      <c r="G241" s="40">
        <f t="shared" si="28"/>
        <v>0.21548339711398617</v>
      </c>
    </row>
    <row r="242" spans="1:7" x14ac:dyDescent="0.25">
      <c r="A242" s="10" t="s">
        <v>79</v>
      </c>
      <c r="B242" s="28"/>
      <c r="C242" s="26">
        <v>26951.4</v>
      </c>
      <c r="D242" s="51">
        <v>26951.4</v>
      </c>
      <c r="E242" s="51">
        <v>6903.99</v>
      </c>
      <c r="F242" s="40">
        <f t="shared" si="27"/>
        <v>0.25616442930608424</v>
      </c>
      <c r="G242" s="40">
        <f t="shared" si="28"/>
        <v>0.25616442930608424</v>
      </c>
    </row>
    <row r="243" spans="1:7" x14ac:dyDescent="0.25">
      <c r="A243" s="10" t="s">
        <v>80</v>
      </c>
      <c r="B243" s="28"/>
      <c r="C243" s="26">
        <v>15842.74</v>
      </c>
      <c r="D243" s="51">
        <v>15842.74</v>
      </c>
      <c r="E243" s="51">
        <v>3305.52</v>
      </c>
      <c r="F243" s="40">
        <f t="shared" si="27"/>
        <v>0.20864572668616665</v>
      </c>
      <c r="G243" s="40">
        <f t="shared" si="28"/>
        <v>0.20864572668616665</v>
      </c>
    </row>
    <row r="244" spans="1:7" x14ac:dyDescent="0.25">
      <c r="A244" s="10" t="s">
        <v>81</v>
      </c>
      <c r="B244" s="28"/>
      <c r="C244" s="26">
        <v>15467.76</v>
      </c>
      <c r="D244" s="51">
        <v>15467.76</v>
      </c>
      <c r="E244" s="51">
        <v>3260.24</v>
      </c>
      <c r="F244" s="40">
        <f t="shared" si="27"/>
        <v>0.21077647959368387</v>
      </c>
      <c r="G244" s="40">
        <f t="shared" si="28"/>
        <v>0.21077647959368387</v>
      </c>
    </row>
    <row r="245" spans="1:7" x14ac:dyDescent="0.25">
      <c r="A245" s="10" t="s">
        <v>82</v>
      </c>
      <c r="B245" s="28"/>
      <c r="C245" s="26">
        <v>25029.599999999999</v>
      </c>
      <c r="D245" s="51">
        <v>25029.599999999999</v>
      </c>
      <c r="E245" s="51">
        <v>5344.49</v>
      </c>
      <c r="F245" s="40">
        <f t="shared" si="27"/>
        <v>0.21352678428740371</v>
      </c>
      <c r="G245" s="40">
        <f t="shared" si="28"/>
        <v>0.21352678428740371</v>
      </c>
    </row>
    <row r="246" spans="1:7" x14ac:dyDescent="0.25">
      <c r="A246" s="10" t="s">
        <v>85</v>
      </c>
      <c r="B246" s="28"/>
      <c r="C246" s="26">
        <v>88400.6</v>
      </c>
      <c r="D246" s="51">
        <v>88400.6</v>
      </c>
      <c r="E246" s="51">
        <v>18924.72</v>
      </c>
      <c r="F246" s="40">
        <f t="shared" si="27"/>
        <v>0.21407908996092787</v>
      </c>
      <c r="G246" s="40">
        <f t="shared" si="28"/>
        <v>0.21407908996092787</v>
      </c>
    </row>
    <row r="247" spans="1:7" x14ac:dyDescent="0.25">
      <c r="A247" s="10" t="s">
        <v>83</v>
      </c>
      <c r="B247" s="28"/>
      <c r="C247" s="26">
        <v>16170.84</v>
      </c>
      <c r="D247" s="51">
        <v>16170.84</v>
      </c>
      <c r="E247" s="51">
        <v>3700.99</v>
      </c>
      <c r="F247" s="40">
        <f t="shared" si="27"/>
        <v>0.22886813548337623</v>
      </c>
      <c r="G247" s="40">
        <f t="shared" si="28"/>
        <v>0.22886813548337623</v>
      </c>
    </row>
    <row r="248" spans="1:7" ht="225" x14ac:dyDescent="0.25">
      <c r="A248" s="35" t="s">
        <v>265</v>
      </c>
      <c r="B248" s="27" t="s">
        <v>39</v>
      </c>
      <c r="C248" s="17">
        <f>SUM(C250:C262)</f>
        <v>10499.300000000001</v>
      </c>
      <c r="D248" s="17">
        <f t="shared" ref="D248:E248" si="35">SUM(D250:D262)</f>
        <v>10499.300000000001</v>
      </c>
      <c r="E248" s="17">
        <f t="shared" si="35"/>
        <v>2167.23</v>
      </c>
      <c r="F248" s="39">
        <f t="shared" si="27"/>
        <v>0.20641661825074051</v>
      </c>
      <c r="G248" s="39">
        <f t="shared" si="28"/>
        <v>0.20641661825074051</v>
      </c>
    </row>
    <row r="249" spans="1:7" x14ac:dyDescent="0.25">
      <c r="A249" s="29" t="s">
        <v>137</v>
      </c>
      <c r="B249" s="32"/>
      <c r="C249" s="31"/>
      <c r="D249" s="42"/>
      <c r="E249" s="42"/>
      <c r="F249" s="31" t="str">
        <f t="shared" si="27"/>
        <v/>
      </c>
      <c r="G249" s="31" t="str">
        <f t="shared" si="28"/>
        <v/>
      </c>
    </row>
    <row r="250" spans="1:7" x14ac:dyDescent="0.25">
      <c r="A250" s="10" t="s">
        <v>72</v>
      </c>
      <c r="B250" s="28"/>
      <c r="C250" s="26">
        <v>562.46</v>
      </c>
      <c r="D250" s="26">
        <v>562.46</v>
      </c>
      <c r="E250" s="26">
        <v>96.32</v>
      </c>
      <c r="F250" s="40">
        <f t="shared" si="27"/>
        <v>0.17124773317213665</v>
      </c>
      <c r="G250" s="40">
        <f t="shared" si="28"/>
        <v>0.17124773317213665</v>
      </c>
    </row>
    <row r="251" spans="1:7" x14ac:dyDescent="0.25">
      <c r="A251" s="10" t="s">
        <v>73</v>
      </c>
      <c r="B251" s="28"/>
      <c r="C251" s="26">
        <v>1359.29</v>
      </c>
      <c r="D251" s="26">
        <v>1359.29</v>
      </c>
      <c r="E251" s="26">
        <v>213.42</v>
      </c>
      <c r="F251" s="40">
        <f t="shared" si="27"/>
        <v>0.15700843822878119</v>
      </c>
      <c r="G251" s="40">
        <f t="shared" si="28"/>
        <v>0.15700843822878119</v>
      </c>
    </row>
    <row r="252" spans="1:7" x14ac:dyDescent="0.25">
      <c r="A252" s="10" t="s">
        <v>74</v>
      </c>
      <c r="B252" s="28"/>
      <c r="C252" s="26">
        <v>796.82</v>
      </c>
      <c r="D252" s="26">
        <v>796.82</v>
      </c>
      <c r="E252" s="26">
        <v>155.35</v>
      </c>
      <c r="F252" s="40">
        <f t="shared" si="27"/>
        <v>0.19496247584146983</v>
      </c>
      <c r="G252" s="40">
        <f t="shared" si="28"/>
        <v>0.19496247584146983</v>
      </c>
    </row>
    <row r="253" spans="1:7" x14ac:dyDescent="0.25">
      <c r="A253" s="10" t="s">
        <v>75</v>
      </c>
      <c r="B253" s="28"/>
      <c r="C253" s="26">
        <v>796.82</v>
      </c>
      <c r="D253" s="26">
        <v>796.82</v>
      </c>
      <c r="E253" s="26">
        <v>157.41</v>
      </c>
      <c r="F253" s="40">
        <f t="shared" si="27"/>
        <v>0.19754775231545391</v>
      </c>
      <c r="G253" s="40">
        <f t="shared" si="28"/>
        <v>0.19754775231545391</v>
      </c>
    </row>
    <row r="254" spans="1:7" ht="17.25" customHeight="1" x14ac:dyDescent="0.25">
      <c r="A254" s="10" t="s">
        <v>76</v>
      </c>
      <c r="B254" s="28"/>
      <c r="C254" s="26">
        <v>1265.54</v>
      </c>
      <c r="D254" s="26">
        <v>1265.54</v>
      </c>
      <c r="E254" s="26">
        <v>222.9</v>
      </c>
      <c r="F254" s="40">
        <f t="shared" si="27"/>
        <v>0.17613034751963588</v>
      </c>
      <c r="G254" s="40">
        <f t="shared" si="28"/>
        <v>0.17613034751963588</v>
      </c>
    </row>
    <row r="255" spans="1:7" x14ac:dyDescent="0.25">
      <c r="A255" s="10" t="s">
        <v>77</v>
      </c>
      <c r="B255" s="28"/>
      <c r="C255" s="26">
        <v>749.95</v>
      </c>
      <c r="D255" s="26">
        <v>749.95</v>
      </c>
      <c r="E255" s="26">
        <v>201.91</v>
      </c>
      <c r="F255" s="40">
        <f t="shared" si="27"/>
        <v>0.26923128208547237</v>
      </c>
      <c r="G255" s="40">
        <f t="shared" si="28"/>
        <v>0.26923128208547237</v>
      </c>
    </row>
    <row r="256" spans="1:7" x14ac:dyDescent="0.25">
      <c r="A256" s="10" t="s">
        <v>78</v>
      </c>
      <c r="B256" s="28"/>
      <c r="C256" s="26">
        <v>562.46</v>
      </c>
      <c r="D256" s="26">
        <v>562.46</v>
      </c>
      <c r="E256" s="26">
        <v>172.08</v>
      </c>
      <c r="F256" s="40">
        <f t="shared" si="27"/>
        <v>0.30594175585819439</v>
      </c>
      <c r="G256" s="40">
        <f t="shared" si="28"/>
        <v>0.30594175585819439</v>
      </c>
    </row>
    <row r="257" spans="1:7" x14ac:dyDescent="0.25">
      <c r="A257" s="10" t="s">
        <v>79</v>
      </c>
      <c r="B257" s="28"/>
      <c r="C257" s="26">
        <v>1359.3</v>
      </c>
      <c r="D257" s="26">
        <v>1359.3</v>
      </c>
      <c r="E257" s="26">
        <v>355.68</v>
      </c>
      <c r="F257" s="40">
        <f t="shared" si="27"/>
        <v>0.26166409181196204</v>
      </c>
      <c r="G257" s="40">
        <f t="shared" si="28"/>
        <v>0.26166409181196204</v>
      </c>
    </row>
    <row r="258" spans="1:7" x14ac:dyDescent="0.25">
      <c r="A258" s="10" t="s">
        <v>80</v>
      </c>
      <c r="B258" s="28"/>
      <c r="C258" s="26">
        <v>703.08</v>
      </c>
      <c r="D258" s="26">
        <v>703.08</v>
      </c>
      <c r="E258" s="26">
        <v>110.2</v>
      </c>
      <c r="F258" s="40">
        <f t="shared" si="27"/>
        <v>0.15673892017978039</v>
      </c>
      <c r="G258" s="40">
        <f t="shared" si="28"/>
        <v>0.15673892017978039</v>
      </c>
    </row>
    <row r="259" spans="1:7" x14ac:dyDescent="0.25">
      <c r="A259" s="10" t="s">
        <v>81</v>
      </c>
      <c r="B259" s="28"/>
      <c r="C259" s="26">
        <v>1218.7</v>
      </c>
      <c r="D259" s="26">
        <v>1218.7</v>
      </c>
      <c r="E259" s="26">
        <v>238.57</v>
      </c>
      <c r="F259" s="40">
        <f>IFERROR(E260/C259,"")</f>
        <v>9.1925822597850163E-2</v>
      </c>
      <c r="G259" s="40">
        <f>IFERROR(E260/D259,"")</f>
        <v>9.1925822597850163E-2</v>
      </c>
    </row>
    <row r="260" spans="1:7" x14ac:dyDescent="0.25">
      <c r="A260" s="10" t="s">
        <v>82</v>
      </c>
      <c r="B260" s="28"/>
      <c r="C260" s="26">
        <v>515.6</v>
      </c>
      <c r="D260" s="26">
        <v>515.6</v>
      </c>
      <c r="E260" s="26">
        <v>112.03</v>
      </c>
      <c r="F260" s="40" t="str">
        <f>IFERROR(#REF!/C260,"")</f>
        <v/>
      </c>
      <c r="G260" s="40" t="str">
        <f>IFERROR(#REF!/D260,"")</f>
        <v/>
      </c>
    </row>
    <row r="261" spans="1:7" x14ac:dyDescent="0.25">
      <c r="A261" s="10" t="s">
        <v>85</v>
      </c>
      <c r="B261" s="28"/>
      <c r="C261" s="26">
        <v>421.79</v>
      </c>
      <c r="D261" s="26">
        <v>421.79</v>
      </c>
      <c r="E261" s="26">
        <v>91.51</v>
      </c>
      <c r="F261" s="40">
        <f t="shared" si="27"/>
        <v>0.21695630527039522</v>
      </c>
      <c r="G261" s="40">
        <f t="shared" si="28"/>
        <v>0.21695630527039522</v>
      </c>
    </row>
    <row r="262" spans="1:7" x14ac:dyDescent="0.25">
      <c r="A262" s="10" t="s">
        <v>83</v>
      </c>
      <c r="B262" s="28"/>
      <c r="C262" s="26">
        <v>187.49</v>
      </c>
      <c r="D262" s="26">
        <v>187.49</v>
      </c>
      <c r="E262" s="26">
        <v>39.85</v>
      </c>
      <c r="F262" s="40">
        <f t="shared" si="27"/>
        <v>0.21254466904901595</v>
      </c>
      <c r="G262" s="40">
        <f t="shared" si="28"/>
        <v>0.21254466904901595</v>
      </c>
    </row>
    <row r="263" spans="1:7" ht="225" x14ac:dyDescent="0.25">
      <c r="A263" s="35" t="s">
        <v>29</v>
      </c>
      <c r="B263" s="27" t="s">
        <v>30</v>
      </c>
      <c r="C263" s="17">
        <f>SUM(C264:C276)</f>
        <v>12719.4</v>
      </c>
      <c r="D263" s="17">
        <f t="shared" ref="D263:E263" si="36">SUM(D264:D276)</f>
        <v>12719.4</v>
      </c>
      <c r="E263" s="17">
        <f t="shared" si="36"/>
        <v>620.58000000000004</v>
      </c>
      <c r="F263" s="39">
        <f t="shared" si="27"/>
        <v>4.8790037265908776E-2</v>
      </c>
      <c r="G263" s="39">
        <f t="shared" si="28"/>
        <v>4.8790037265908776E-2</v>
      </c>
    </row>
    <row r="264" spans="1:7" x14ac:dyDescent="0.25">
      <c r="A264" s="10" t="s">
        <v>72</v>
      </c>
      <c r="B264" s="12"/>
      <c r="C264" s="9">
        <v>1145.1300000000001</v>
      </c>
      <c r="D264" s="9">
        <v>1145.1300000000001</v>
      </c>
      <c r="E264" s="44">
        <v>0</v>
      </c>
      <c r="F264" s="40">
        <f t="shared" si="27"/>
        <v>0</v>
      </c>
      <c r="G264" s="40">
        <f t="shared" si="28"/>
        <v>0</v>
      </c>
    </row>
    <row r="265" spans="1:7" x14ac:dyDescent="0.25">
      <c r="A265" s="10" t="s">
        <v>73</v>
      </c>
      <c r="B265" s="12"/>
      <c r="C265" s="9">
        <v>808.98</v>
      </c>
      <c r="D265" s="9">
        <v>808.98</v>
      </c>
      <c r="E265" s="44">
        <v>0</v>
      </c>
      <c r="F265" s="40">
        <f t="shared" si="27"/>
        <v>0</v>
      </c>
      <c r="G265" s="40">
        <f t="shared" si="28"/>
        <v>0</v>
      </c>
    </row>
    <row r="266" spans="1:7" x14ac:dyDescent="0.25">
      <c r="A266" s="10" t="s">
        <v>74</v>
      </c>
      <c r="B266" s="12"/>
      <c r="C266" s="9">
        <v>547.11</v>
      </c>
      <c r="D266" s="9">
        <v>547.11</v>
      </c>
      <c r="E266" s="44">
        <v>0</v>
      </c>
      <c r="F266" s="40">
        <f t="shared" si="27"/>
        <v>0</v>
      </c>
      <c r="G266" s="40">
        <f t="shared" si="28"/>
        <v>0</v>
      </c>
    </row>
    <row r="267" spans="1:7" x14ac:dyDescent="0.25">
      <c r="A267" s="10" t="s">
        <v>75</v>
      </c>
      <c r="B267" s="12"/>
      <c r="C267" s="9">
        <v>481.08</v>
      </c>
      <c r="D267" s="9">
        <v>481.08</v>
      </c>
      <c r="E267" s="44">
        <v>0</v>
      </c>
      <c r="F267" s="40">
        <f t="shared" si="27"/>
        <v>0</v>
      </c>
      <c r="G267" s="40">
        <f t="shared" si="28"/>
        <v>0</v>
      </c>
    </row>
    <row r="268" spans="1:7" ht="15" customHeight="1" x14ac:dyDescent="0.25">
      <c r="A268" s="10" t="s">
        <v>76</v>
      </c>
      <c r="B268" s="12"/>
      <c r="C268" s="9">
        <v>620.95000000000005</v>
      </c>
      <c r="D268" s="9">
        <v>620.95000000000005</v>
      </c>
      <c r="E268" s="44">
        <v>620.58000000000004</v>
      </c>
      <c r="F268" s="40">
        <f t="shared" si="27"/>
        <v>0.9994041388195507</v>
      </c>
      <c r="G268" s="40">
        <f t="shared" si="28"/>
        <v>0.9994041388195507</v>
      </c>
    </row>
    <row r="269" spans="1:7" x14ac:dyDescent="0.25">
      <c r="A269" s="10" t="s">
        <v>77</v>
      </c>
      <c r="B269" s="12"/>
      <c r="C269" s="9">
        <v>828.24</v>
      </c>
      <c r="D269" s="9">
        <v>828.24</v>
      </c>
      <c r="E269" s="44">
        <v>0</v>
      </c>
      <c r="F269" s="40">
        <f t="shared" si="27"/>
        <v>0</v>
      </c>
      <c r="G269" s="40">
        <f t="shared" si="28"/>
        <v>0</v>
      </c>
    </row>
    <row r="270" spans="1:7" x14ac:dyDescent="0.25">
      <c r="A270" s="10" t="s">
        <v>78</v>
      </c>
      <c r="B270" s="12"/>
      <c r="C270" s="9">
        <v>1275.3699999999999</v>
      </c>
      <c r="D270" s="9">
        <v>1275.3699999999999</v>
      </c>
      <c r="E270" s="44">
        <v>0</v>
      </c>
      <c r="F270" s="40">
        <f t="shared" ref="F270:F333" si="37">IFERROR(E270/C270,"")</f>
        <v>0</v>
      </c>
      <c r="G270" s="40">
        <f t="shared" ref="G270:G333" si="38">IFERROR(E270/D270,"")</f>
        <v>0</v>
      </c>
    </row>
    <row r="271" spans="1:7" x14ac:dyDescent="0.25">
      <c r="A271" s="10" t="s">
        <v>79</v>
      </c>
      <c r="B271" s="12"/>
      <c r="C271" s="9">
        <v>974.53</v>
      </c>
      <c r="D271" s="9">
        <v>974.53</v>
      </c>
      <c r="E271" s="44">
        <v>0</v>
      </c>
      <c r="F271" s="40">
        <f t="shared" si="37"/>
        <v>0</v>
      </c>
      <c r="G271" s="40">
        <f t="shared" si="38"/>
        <v>0</v>
      </c>
    </row>
    <row r="272" spans="1:7" x14ac:dyDescent="0.25">
      <c r="A272" s="10" t="s">
        <v>80</v>
      </c>
      <c r="B272" s="12"/>
      <c r="C272" s="9">
        <v>548.03</v>
      </c>
      <c r="D272" s="9">
        <v>548.03</v>
      </c>
      <c r="E272" s="44">
        <v>0</v>
      </c>
      <c r="F272" s="40">
        <f t="shared" si="37"/>
        <v>0</v>
      </c>
      <c r="G272" s="40">
        <f t="shared" si="38"/>
        <v>0</v>
      </c>
    </row>
    <row r="273" spans="1:7" x14ac:dyDescent="0.25">
      <c r="A273" s="10" t="s">
        <v>81</v>
      </c>
      <c r="B273" s="12"/>
      <c r="C273" s="9">
        <v>556.28</v>
      </c>
      <c r="D273" s="9">
        <v>556.28</v>
      </c>
      <c r="E273" s="44">
        <v>0</v>
      </c>
      <c r="F273" s="40">
        <f t="shared" si="37"/>
        <v>0</v>
      </c>
      <c r="G273" s="40">
        <f t="shared" si="38"/>
        <v>0</v>
      </c>
    </row>
    <row r="274" spans="1:7" x14ac:dyDescent="0.25">
      <c r="A274" s="10" t="s">
        <v>82</v>
      </c>
      <c r="B274" s="12"/>
      <c r="C274" s="9">
        <v>934.18</v>
      </c>
      <c r="D274" s="9">
        <v>934.18</v>
      </c>
      <c r="E274" s="44">
        <v>0</v>
      </c>
      <c r="F274" s="40">
        <f t="shared" si="37"/>
        <v>0</v>
      </c>
      <c r="G274" s="40">
        <f t="shared" si="38"/>
        <v>0</v>
      </c>
    </row>
    <row r="275" spans="1:7" x14ac:dyDescent="0.25">
      <c r="A275" s="10" t="s">
        <v>85</v>
      </c>
      <c r="B275" s="12"/>
      <c r="C275" s="9">
        <v>3397.82</v>
      </c>
      <c r="D275" s="9">
        <v>3397.82</v>
      </c>
      <c r="E275" s="44">
        <v>0</v>
      </c>
      <c r="F275" s="40">
        <f t="shared" si="37"/>
        <v>0</v>
      </c>
      <c r="G275" s="40">
        <f t="shared" si="38"/>
        <v>0</v>
      </c>
    </row>
    <row r="276" spans="1:7" x14ac:dyDescent="0.25">
      <c r="A276" s="10" t="s">
        <v>83</v>
      </c>
      <c r="B276" s="12"/>
      <c r="C276" s="9">
        <v>601.70000000000005</v>
      </c>
      <c r="D276" s="9">
        <v>601.70000000000005</v>
      </c>
      <c r="E276" s="44">
        <v>0</v>
      </c>
      <c r="F276" s="40">
        <f t="shared" si="37"/>
        <v>0</v>
      </c>
      <c r="G276" s="40">
        <f t="shared" si="38"/>
        <v>0</v>
      </c>
    </row>
    <row r="277" spans="1:7" ht="210" x14ac:dyDescent="0.25">
      <c r="A277" s="15" t="s">
        <v>31</v>
      </c>
      <c r="B277" s="27" t="s">
        <v>32</v>
      </c>
      <c r="C277" s="17">
        <f>SUM(C278:C290)</f>
        <v>20133.2</v>
      </c>
      <c r="D277" s="17">
        <f t="shared" ref="D277:E277" si="39">SUM(D278:D290)</f>
        <v>20133.2</v>
      </c>
      <c r="E277" s="17">
        <f t="shared" si="39"/>
        <v>0</v>
      </c>
      <c r="F277" s="39">
        <f t="shared" si="37"/>
        <v>0</v>
      </c>
      <c r="G277" s="39">
        <f t="shared" si="38"/>
        <v>0</v>
      </c>
    </row>
    <row r="278" spans="1:7" x14ac:dyDescent="0.25">
      <c r="A278" s="10" t="s">
        <v>72</v>
      </c>
      <c r="B278" s="12"/>
      <c r="C278" s="9">
        <v>1592.9</v>
      </c>
      <c r="D278" s="9">
        <v>1592.9</v>
      </c>
      <c r="E278" s="44">
        <v>0</v>
      </c>
      <c r="F278" s="40">
        <f t="shared" si="37"/>
        <v>0</v>
      </c>
      <c r="G278" s="40">
        <f t="shared" si="38"/>
        <v>0</v>
      </c>
    </row>
    <row r="279" spans="1:7" x14ac:dyDescent="0.25">
      <c r="A279" s="10" t="s">
        <v>73</v>
      </c>
      <c r="B279" s="12"/>
      <c r="C279" s="9">
        <v>1077.8</v>
      </c>
      <c r="D279" s="9">
        <v>1077.8</v>
      </c>
      <c r="E279" s="44">
        <v>0</v>
      </c>
      <c r="F279" s="40">
        <f t="shared" si="37"/>
        <v>0</v>
      </c>
      <c r="G279" s="40">
        <f t="shared" si="38"/>
        <v>0</v>
      </c>
    </row>
    <row r="280" spans="1:7" x14ac:dyDescent="0.25">
      <c r="A280" s="10" t="s">
        <v>74</v>
      </c>
      <c r="B280" s="12"/>
      <c r="C280" s="9">
        <v>805.8</v>
      </c>
      <c r="D280" s="9">
        <v>805.8</v>
      </c>
      <c r="E280" s="44">
        <v>0</v>
      </c>
      <c r="F280" s="40">
        <f t="shared" si="37"/>
        <v>0</v>
      </c>
      <c r="G280" s="40">
        <f t="shared" si="38"/>
        <v>0</v>
      </c>
    </row>
    <row r="281" spans="1:7" x14ac:dyDescent="0.25">
      <c r="A281" s="10" t="s">
        <v>75</v>
      </c>
      <c r="B281" s="12"/>
      <c r="C281" s="9">
        <v>752.68</v>
      </c>
      <c r="D281" s="9">
        <v>752.68</v>
      </c>
      <c r="E281" s="44">
        <v>0</v>
      </c>
      <c r="F281" s="40">
        <f t="shared" si="37"/>
        <v>0</v>
      </c>
      <c r="G281" s="40">
        <f t="shared" si="38"/>
        <v>0</v>
      </c>
    </row>
    <row r="282" spans="1:7" ht="15" customHeight="1" x14ac:dyDescent="0.25">
      <c r="A282" s="10" t="s">
        <v>76</v>
      </c>
      <c r="B282" s="12"/>
      <c r="C282" s="9">
        <v>859.78</v>
      </c>
      <c r="D282" s="9">
        <v>859.78</v>
      </c>
      <c r="E282" s="44">
        <v>0</v>
      </c>
      <c r="F282" s="40">
        <f t="shared" si="37"/>
        <v>0</v>
      </c>
      <c r="G282" s="40">
        <f t="shared" si="38"/>
        <v>0</v>
      </c>
    </row>
    <row r="283" spans="1:7" x14ac:dyDescent="0.25">
      <c r="A283" s="10" t="s">
        <v>77</v>
      </c>
      <c r="B283" s="12"/>
      <c r="C283" s="9">
        <v>1227.4000000000001</v>
      </c>
      <c r="D283" s="9">
        <v>1227.4000000000001</v>
      </c>
      <c r="E283" s="44">
        <v>0</v>
      </c>
      <c r="F283" s="40">
        <f t="shared" si="37"/>
        <v>0</v>
      </c>
      <c r="G283" s="40">
        <f t="shared" si="38"/>
        <v>0</v>
      </c>
    </row>
    <row r="284" spans="1:7" x14ac:dyDescent="0.25">
      <c r="A284" s="10" t="s">
        <v>78</v>
      </c>
      <c r="B284" s="12"/>
      <c r="C284" s="9">
        <v>1688.95</v>
      </c>
      <c r="D284" s="9">
        <v>1688.95</v>
      </c>
      <c r="E284" s="44">
        <v>0</v>
      </c>
      <c r="F284" s="40">
        <f t="shared" si="37"/>
        <v>0</v>
      </c>
      <c r="G284" s="40">
        <f t="shared" si="38"/>
        <v>0</v>
      </c>
    </row>
    <row r="285" spans="1:7" x14ac:dyDescent="0.25">
      <c r="A285" s="10" t="s">
        <v>79</v>
      </c>
      <c r="B285" s="12"/>
      <c r="C285" s="9">
        <v>1550.4</v>
      </c>
      <c r="D285" s="9">
        <v>1550.4</v>
      </c>
      <c r="E285" s="44">
        <v>0</v>
      </c>
      <c r="F285" s="40">
        <f t="shared" si="37"/>
        <v>0</v>
      </c>
      <c r="G285" s="40">
        <f t="shared" si="38"/>
        <v>0</v>
      </c>
    </row>
    <row r="286" spans="1:7" x14ac:dyDescent="0.25">
      <c r="A286" s="10" t="s">
        <v>80</v>
      </c>
      <c r="B286" s="12"/>
      <c r="C286" s="9">
        <v>608.6</v>
      </c>
      <c r="D286" s="9">
        <v>608.6</v>
      </c>
      <c r="E286" s="44">
        <v>0</v>
      </c>
      <c r="F286" s="40">
        <f t="shared" si="37"/>
        <v>0</v>
      </c>
      <c r="G286" s="40">
        <f t="shared" si="38"/>
        <v>0</v>
      </c>
    </row>
    <row r="287" spans="1:7" x14ac:dyDescent="0.25">
      <c r="A287" s="10" t="s">
        <v>81</v>
      </c>
      <c r="B287" s="12"/>
      <c r="C287" s="9">
        <v>608.17999999999995</v>
      </c>
      <c r="D287" s="9">
        <v>608.17999999999995</v>
      </c>
      <c r="E287" s="44">
        <v>0</v>
      </c>
      <c r="F287" s="40">
        <f t="shared" si="37"/>
        <v>0</v>
      </c>
      <c r="G287" s="40">
        <f t="shared" si="38"/>
        <v>0</v>
      </c>
    </row>
    <row r="288" spans="1:7" x14ac:dyDescent="0.25">
      <c r="A288" s="10" t="s">
        <v>82</v>
      </c>
      <c r="B288" s="12"/>
      <c r="C288" s="9">
        <v>1725.93</v>
      </c>
      <c r="D288" s="9">
        <v>1725.93</v>
      </c>
      <c r="E288" s="44">
        <v>0</v>
      </c>
      <c r="F288" s="40">
        <f t="shared" si="37"/>
        <v>0</v>
      </c>
      <c r="G288" s="40">
        <f t="shared" si="38"/>
        <v>0</v>
      </c>
    </row>
    <row r="289" spans="1:7" x14ac:dyDescent="0.25">
      <c r="A289" s="10" t="s">
        <v>85</v>
      </c>
      <c r="B289" s="12"/>
      <c r="C289" s="9">
        <v>6366.58</v>
      </c>
      <c r="D289" s="9">
        <v>6366.58</v>
      </c>
      <c r="E289" s="44">
        <v>0</v>
      </c>
      <c r="F289" s="40">
        <f t="shared" si="37"/>
        <v>0</v>
      </c>
      <c r="G289" s="40">
        <f t="shared" si="38"/>
        <v>0</v>
      </c>
    </row>
    <row r="290" spans="1:7" x14ac:dyDescent="0.25">
      <c r="A290" s="10" t="s">
        <v>83</v>
      </c>
      <c r="B290" s="12"/>
      <c r="C290" s="9">
        <v>1268.2</v>
      </c>
      <c r="D290" s="9">
        <v>1268.2</v>
      </c>
      <c r="E290" s="44">
        <v>0</v>
      </c>
      <c r="F290" s="40">
        <f t="shared" si="37"/>
        <v>0</v>
      </c>
      <c r="G290" s="40">
        <f t="shared" si="38"/>
        <v>0</v>
      </c>
    </row>
    <row r="291" spans="1:7" ht="375" x14ac:dyDescent="0.25">
      <c r="A291" s="15" t="s">
        <v>33</v>
      </c>
      <c r="B291" s="27" t="s">
        <v>34</v>
      </c>
      <c r="C291" s="17">
        <f>SUM(C292:C305)</f>
        <v>387138</v>
      </c>
      <c r="D291" s="17">
        <f t="shared" ref="D291:E291" si="40">SUM(D292:D305)</f>
        <v>387138</v>
      </c>
      <c r="E291" s="17">
        <f t="shared" si="40"/>
        <v>583.77</v>
      </c>
      <c r="F291" s="39">
        <f t="shared" si="37"/>
        <v>1.5079119073818639E-3</v>
      </c>
      <c r="G291" s="39">
        <f t="shared" si="38"/>
        <v>1.5079119073818639E-3</v>
      </c>
    </row>
    <row r="292" spans="1:7" x14ac:dyDescent="0.25">
      <c r="A292" s="10" t="s">
        <v>72</v>
      </c>
      <c r="B292" s="12"/>
      <c r="C292" s="9">
        <v>26097.85</v>
      </c>
      <c r="D292" s="9">
        <v>26097.85</v>
      </c>
      <c r="E292" s="44">
        <v>0</v>
      </c>
      <c r="F292" s="40">
        <f t="shared" si="37"/>
        <v>0</v>
      </c>
      <c r="G292" s="40">
        <f t="shared" si="38"/>
        <v>0</v>
      </c>
    </row>
    <row r="293" spans="1:7" x14ac:dyDescent="0.25">
      <c r="A293" s="10" t="s">
        <v>73</v>
      </c>
      <c r="B293" s="12"/>
      <c r="C293" s="9">
        <v>18632.43</v>
      </c>
      <c r="D293" s="9">
        <v>18632.43</v>
      </c>
      <c r="E293" s="44">
        <v>0</v>
      </c>
      <c r="F293" s="40">
        <f t="shared" si="37"/>
        <v>0</v>
      </c>
      <c r="G293" s="40">
        <f t="shared" si="38"/>
        <v>0</v>
      </c>
    </row>
    <row r="294" spans="1:7" x14ac:dyDescent="0.25">
      <c r="A294" s="10" t="s">
        <v>74</v>
      </c>
      <c r="B294" s="12"/>
      <c r="C294" s="9">
        <v>11597.98</v>
      </c>
      <c r="D294" s="9">
        <v>11597.98</v>
      </c>
      <c r="E294" s="44">
        <v>0</v>
      </c>
      <c r="F294" s="40">
        <f t="shared" si="37"/>
        <v>0</v>
      </c>
      <c r="G294" s="40">
        <f t="shared" si="38"/>
        <v>0</v>
      </c>
    </row>
    <row r="295" spans="1:7" x14ac:dyDescent="0.25">
      <c r="A295" s="10" t="s">
        <v>75</v>
      </c>
      <c r="B295" s="12"/>
      <c r="C295" s="9">
        <v>14236.5</v>
      </c>
      <c r="D295" s="9">
        <v>14236.5</v>
      </c>
      <c r="E295" s="44">
        <v>0</v>
      </c>
      <c r="F295" s="40">
        <f t="shared" si="37"/>
        <v>0</v>
      </c>
      <c r="G295" s="40">
        <f t="shared" si="38"/>
        <v>0</v>
      </c>
    </row>
    <row r="296" spans="1:7" ht="12.75" customHeight="1" x14ac:dyDescent="0.25">
      <c r="A296" s="10" t="s">
        <v>76</v>
      </c>
      <c r="B296" s="12"/>
      <c r="C296" s="9">
        <v>17286.82</v>
      </c>
      <c r="D296" s="9">
        <v>17286.82</v>
      </c>
      <c r="E296" s="44">
        <v>0</v>
      </c>
      <c r="F296" s="40">
        <f t="shared" si="37"/>
        <v>0</v>
      </c>
      <c r="G296" s="40">
        <f t="shared" si="38"/>
        <v>0</v>
      </c>
    </row>
    <row r="297" spans="1:7" x14ac:dyDescent="0.25">
      <c r="A297" s="10" t="s">
        <v>77</v>
      </c>
      <c r="B297" s="12"/>
      <c r="C297" s="9">
        <v>19125.650000000001</v>
      </c>
      <c r="D297" s="9">
        <v>19125.650000000001</v>
      </c>
      <c r="E297" s="44">
        <v>0</v>
      </c>
      <c r="F297" s="40">
        <f t="shared" si="37"/>
        <v>0</v>
      </c>
      <c r="G297" s="40">
        <f t="shared" si="38"/>
        <v>0</v>
      </c>
    </row>
    <row r="298" spans="1:7" x14ac:dyDescent="0.25">
      <c r="A298" s="10" t="s">
        <v>78</v>
      </c>
      <c r="B298" s="12"/>
      <c r="C298" s="9">
        <v>30144.21</v>
      </c>
      <c r="D298" s="9">
        <v>30144.21</v>
      </c>
      <c r="E298" s="44">
        <v>0</v>
      </c>
      <c r="F298" s="40">
        <f t="shared" si="37"/>
        <v>0</v>
      </c>
      <c r="G298" s="40">
        <f t="shared" si="38"/>
        <v>0</v>
      </c>
    </row>
    <row r="299" spans="1:7" x14ac:dyDescent="0.25">
      <c r="A299" s="10" t="s">
        <v>79</v>
      </c>
      <c r="B299" s="12"/>
      <c r="C299" s="9">
        <v>28439.47</v>
      </c>
      <c r="D299" s="9">
        <v>28439.47</v>
      </c>
      <c r="E299" s="44">
        <v>0</v>
      </c>
      <c r="F299" s="40">
        <f t="shared" si="37"/>
        <v>0</v>
      </c>
      <c r="G299" s="40">
        <f t="shared" si="38"/>
        <v>0</v>
      </c>
    </row>
    <row r="300" spans="1:7" x14ac:dyDescent="0.25">
      <c r="A300" s="10" t="s">
        <v>80</v>
      </c>
      <c r="B300" s="12"/>
      <c r="C300" s="9">
        <v>14945.31</v>
      </c>
      <c r="D300" s="9">
        <v>14945.31</v>
      </c>
      <c r="E300" s="44">
        <v>0</v>
      </c>
      <c r="F300" s="40">
        <f t="shared" si="37"/>
        <v>0</v>
      </c>
      <c r="G300" s="40">
        <f t="shared" si="38"/>
        <v>0</v>
      </c>
    </row>
    <row r="301" spans="1:7" x14ac:dyDescent="0.25">
      <c r="A301" s="10" t="s">
        <v>81</v>
      </c>
      <c r="B301" s="12"/>
      <c r="C301" s="9">
        <v>10295.48</v>
      </c>
      <c r="D301" s="9">
        <v>10295.48</v>
      </c>
      <c r="E301" s="44">
        <v>0</v>
      </c>
      <c r="F301" s="40">
        <f t="shared" si="37"/>
        <v>0</v>
      </c>
      <c r="G301" s="40">
        <f t="shared" si="38"/>
        <v>0</v>
      </c>
    </row>
    <row r="302" spans="1:7" x14ac:dyDescent="0.25">
      <c r="A302" s="10" t="s">
        <v>82</v>
      </c>
      <c r="B302" s="12"/>
      <c r="C302" s="9">
        <v>29500.28</v>
      </c>
      <c r="D302" s="9">
        <v>29500.28</v>
      </c>
      <c r="E302" s="44">
        <v>0</v>
      </c>
      <c r="F302" s="40">
        <f t="shared" si="37"/>
        <v>0</v>
      </c>
      <c r="G302" s="40">
        <f t="shared" si="38"/>
        <v>0</v>
      </c>
    </row>
    <row r="303" spans="1:7" x14ac:dyDescent="0.25">
      <c r="A303" s="10" t="s">
        <v>85</v>
      </c>
      <c r="B303" s="12"/>
      <c r="C303" s="9">
        <v>123002.6</v>
      </c>
      <c r="D303" s="9">
        <v>123002.6</v>
      </c>
      <c r="E303" s="44">
        <v>0</v>
      </c>
      <c r="F303" s="40">
        <f t="shared" si="37"/>
        <v>0</v>
      </c>
      <c r="G303" s="40">
        <f t="shared" si="38"/>
        <v>0</v>
      </c>
    </row>
    <row r="304" spans="1:7" x14ac:dyDescent="0.25">
      <c r="A304" s="10" t="s">
        <v>83</v>
      </c>
      <c r="B304" s="12"/>
      <c r="C304" s="9">
        <v>24476.52</v>
      </c>
      <c r="D304" s="9">
        <v>24476.52</v>
      </c>
      <c r="E304" s="44">
        <v>583.77</v>
      </c>
      <c r="F304" s="40">
        <f t="shared" si="37"/>
        <v>2.3850204195694485E-2</v>
      </c>
      <c r="G304" s="40">
        <f t="shared" si="38"/>
        <v>2.3850204195694485E-2</v>
      </c>
    </row>
    <row r="305" spans="1:7" x14ac:dyDescent="0.25">
      <c r="A305" s="10" t="s">
        <v>84</v>
      </c>
      <c r="B305" s="12"/>
      <c r="C305" s="9">
        <v>19356.900000000001</v>
      </c>
      <c r="D305" s="9">
        <v>19356.900000000001</v>
      </c>
      <c r="E305" s="44">
        <v>0</v>
      </c>
      <c r="F305" s="40">
        <f t="shared" si="37"/>
        <v>0</v>
      </c>
      <c r="G305" s="40">
        <f t="shared" si="38"/>
        <v>0</v>
      </c>
    </row>
    <row r="306" spans="1:7" ht="242.25" customHeight="1" x14ac:dyDescent="0.25">
      <c r="A306" s="15" t="s">
        <v>35</v>
      </c>
      <c r="B306" s="27" t="s">
        <v>37</v>
      </c>
      <c r="C306" s="17">
        <f>SUM(C308:C321)</f>
        <v>3927392.6999999997</v>
      </c>
      <c r="D306" s="17">
        <f t="shared" ref="D306:E306" si="41">SUM(D308:D321)</f>
        <v>3927392.6999999997</v>
      </c>
      <c r="E306" s="17">
        <f t="shared" si="41"/>
        <v>877422.20999999985</v>
      </c>
      <c r="F306" s="39">
        <f t="shared" si="37"/>
        <v>0.22341086746940278</v>
      </c>
      <c r="G306" s="39">
        <f t="shared" si="38"/>
        <v>0.22341086746940278</v>
      </c>
    </row>
    <row r="307" spans="1:7" x14ac:dyDescent="0.25">
      <c r="A307" s="29" t="s">
        <v>135</v>
      </c>
      <c r="B307" s="33"/>
      <c r="C307" s="42"/>
      <c r="D307" s="42"/>
      <c r="E307" s="42"/>
      <c r="F307" s="31" t="str">
        <f t="shared" si="37"/>
        <v/>
      </c>
      <c r="G307" s="31" t="str">
        <f t="shared" si="38"/>
        <v/>
      </c>
    </row>
    <row r="308" spans="1:7" x14ac:dyDescent="0.25">
      <c r="A308" s="10" t="s">
        <v>72</v>
      </c>
      <c r="B308" s="12"/>
      <c r="C308" s="9">
        <v>330170.3</v>
      </c>
      <c r="D308" s="9">
        <v>330170.3</v>
      </c>
      <c r="E308" s="44">
        <v>74371.399999999994</v>
      </c>
      <c r="F308" s="40">
        <f t="shared" si="37"/>
        <v>0.22525163529245362</v>
      </c>
      <c r="G308" s="40">
        <f t="shared" si="38"/>
        <v>0.22525163529245362</v>
      </c>
    </row>
    <row r="309" spans="1:7" x14ac:dyDescent="0.25">
      <c r="A309" s="10" t="s">
        <v>73</v>
      </c>
      <c r="B309" s="12"/>
      <c r="C309" s="9">
        <v>224211.27</v>
      </c>
      <c r="D309" s="9">
        <v>224211.27</v>
      </c>
      <c r="E309" s="44">
        <v>47489.41</v>
      </c>
      <c r="F309" s="40">
        <f t="shared" si="37"/>
        <v>0.21180652515816892</v>
      </c>
      <c r="G309" s="40">
        <f t="shared" si="38"/>
        <v>0.21180652515816892</v>
      </c>
    </row>
    <row r="310" spans="1:7" x14ac:dyDescent="0.25">
      <c r="A310" s="10" t="s">
        <v>74</v>
      </c>
      <c r="B310" s="12"/>
      <c r="C310" s="9">
        <v>142531.39000000001</v>
      </c>
      <c r="D310" s="9">
        <v>142531.39000000001</v>
      </c>
      <c r="E310" s="44">
        <v>32645.85</v>
      </c>
      <c r="F310" s="40">
        <f t="shared" si="37"/>
        <v>0.22904323040700014</v>
      </c>
      <c r="G310" s="40">
        <f t="shared" si="38"/>
        <v>0.22904323040700014</v>
      </c>
    </row>
    <row r="311" spans="1:7" x14ac:dyDescent="0.25">
      <c r="A311" s="10" t="s">
        <v>75</v>
      </c>
      <c r="B311" s="12"/>
      <c r="C311" s="9">
        <v>160190.62</v>
      </c>
      <c r="D311" s="9">
        <v>160190.62</v>
      </c>
      <c r="E311" s="44">
        <v>35003.56</v>
      </c>
      <c r="F311" s="40">
        <f t="shared" si="37"/>
        <v>0.21851192036088005</v>
      </c>
      <c r="G311" s="40">
        <f t="shared" si="38"/>
        <v>0.21851192036088005</v>
      </c>
    </row>
    <row r="312" spans="1:7" x14ac:dyDescent="0.25">
      <c r="A312" s="10" t="s">
        <v>76</v>
      </c>
      <c r="B312" s="12"/>
      <c r="C312" s="9">
        <v>184992.36</v>
      </c>
      <c r="D312" s="9">
        <v>184992.36</v>
      </c>
      <c r="E312" s="44">
        <v>42821.71</v>
      </c>
      <c r="F312" s="40">
        <f t="shared" si="37"/>
        <v>0.23147826212931172</v>
      </c>
      <c r="G312" s="40">
        <f t="shared" si="38"/>
        <v>0.23147826212931172</v>
      </c>
    </row>
    <row r="313" spans="1:7" x14ac:dyDescent="0.25">
      <c r="A313" s="10" t="s">
        <v>77</v>
      </c>
      <c r="B313" s="12"/>
      <c r="C313" s="9">
        <v>248874.38</v>
      </c>
      <c r="D313" s="9">
        <v>248874.38</v>
      </c>
      <c r="E313" s="44">
        <v>56169.87999999999</v>
      </c>
      <c r="F313" s="40">
        <f t="shared" si="37"/>
        <v>0.22569571042226197</v>
      </c>
      <c r="G313" s="40">
        <f t="shared" si="38"/>
        <v>0.22569571042226197</v>
      </c>
    </row>
    <row r="314" spans="1:7" x14ac:dyDescent="0.25">
      <c r="A314" s="10" t="s">
        <v>78</v>
      </c>
      <c r="B314" s="12"/>
      <c r="C314" s="9">
        <v>341934.77</v>
      </c>
      <c r="D314" s="9">
        <v>341934.77</v>
      </c>
      <c r="E314" s="44">
        <v>77736.53</v>
      </c>
      <c r="F314" s="40">
        <f t="shared" si="37"/>
        <v>0.22734315670792998</v>
      </c>
      <c r="G314" s="40">
        <f t="shared" si="38"/>
        <v>0.22734315670792998</v>
      </c>
    </row>
    <row r="315" spans="1:7" x14ac:dyDescent="0.25">
      <c r="A315" s="10" t="s">
        <v>79</v>
      </c>
      <c r="B315" s="12"/>
      <c r="C315" s="9">
        <v>259984.26</v>
      </c>
      <c r="D315" s="9">
        <v>259984.26</v>
      </c>
      <c r="E315" s="44">
        <v>59924.510000000009</v>
      </c>
      <c r="F315" s="40">
        <f t="shared" si="37"/>
        <v>0.23049283829721079</v>
      </c>
      <c r="G315" s="40">
        <f t="shared" si="38"/>
        <v>0.23049283829721079</v>
      </c>
    </row>
    <row r="316" spans="1:7" x14ac:dyDescent="0.25">
      <c r="A316" s="10" t="s">
        <v>80</v>
      </c>
      <c r="B316" s="12"/>
      <c r="C316" s="9">
        <v>130598.69</v>
      </c>
      <c r="D316" s="9">
        <v>130598.69</v>
      </c>
      <c r="E316" s="44">
        <v>28800.690000000002</v>
      </c>
      <c r="F316" s="40">
        <f t="shared" si="37"/>
        <v>0.22052816915698006</v>
      </c>
      <c r="G316" s="40">
        <f t="shared" si="38"/>
        <v>0.22052816915698006</v>
      </c>
    </row>
    <row r="317" spans="1:7" x14ac:dyDescent="0.25">
      <c r="A317" s="10" t="s">
        <v>81</v>
      </c>
      <c r="B317" s="12"/>
      <c r="C317" s="9">
        <v>150518.75</v>
      </c>
      <c r="D317" s="9">
        <v>150518.75</v>
      </c>
      <c r="E317" s="44">
        <v>34169.42</v>
      </c>
      <c r="F317" s="40">
        <f t="shared" si="37"/>
        <v>0.22701105344018602</v>
      </c>
      <c r="G317" s="40">
        <f t="shared" si="38"/>
        <v>0.22701105344018602</v>
      </c>
    </row>
    <row r="318" spans="1:7" x14ac:dyDescent="0.25">
      <c r="A318" s="10" t="s">
        <v>82</v>
      </c>
      <c r="B318" s="12"/>
      <c r="C318" s="9">
        <v>289106.21000000002</v>
      </c>
      <c r="D318" s="9">
        <v>289106.21000000002</v>
      </c>
      <c r="E318" s="44">
        <v>66383.929999999993</v>
      </c>
      <c r="F318" s="40">
        <f t="shared" si="37"/>
        <v>0.22961779340540622</v>
      </c>
      <c r="G318" s="40">
        <f t="shared" si="38"/>
        <v>0.22961779340540622</v>
      </c>
    </row>
    <row r="319" spans="1:7" x14ac:dyDescent="0.25">
      <c r="A319" s="10" t="s">
        <v>85</v>
      </c>
      <c r="B319" s="12"/>
      <c r="C319" s="9">
        <v>1200345.01</v>
      </c>
      <c r="D319" s="9">
        <v>1200345.01</v>
      </c>
      <c r="E319" s="44">
        <v>273197.17</v>
      </c>
      <c r="F319" s="40">
        <f t="shared" si="37"/>
        <v>0.22759887176104476</v>
      </c>
      <c r="G319" s="40">
        <f t="shared" si="38"/>
        <v>0.22759887176104476</v>
      </c>
    </row>
    <row r="320" spans="1:7" x14ac:dyDescent="0.25">
      <c r="A320" s="10" t="s">
        <v>83</v>
      </c>
      <c r="B320" s="12"/>
      <c r="C320" s="9">
        <v>224660.77</v>
      </c>
      <c r="D320" s="9">
        <v>224660.77</v>
      </c>
      <c r="E320" s="44">
        <v>48708.149999999994</v>
      </c>
      <c r="F320" s="40">
        <f t="shared" si="37"/>
        <v>0.21680754499328031</v>
      </c>
      <c r="G320" s="40">
        <f t="shared" si="38"/>
        <v>0.21680754499328031</v>
      </c>
    </row>
    <row r="321" spans="1:7" x14ac:dyDescent="0.25">
      <c r="A321" s="10" t="s">
        <v>84</v>
      </c>
      <c r="B321" s="12"/>
      <c r="C321" s="9">
        <v>39273.919999999998</v>
      </c>
      <c r="D321" s="9">
        <v>39273.919999999998</v>
      </c>
      <c r="E321" s="44">
        <v>0</v>
      </c>
      <c r="F321" s="40">
        <f t="shared" si="37"/>
        <v>0</v>
      </c>
      <c r="G321" s="40">
        <f t="shared" si="38"/>
        <v>0</v>
      </c>
    </row>
    <row r="322" spans="1:7" ht="225" x14ac:dyDescent="0.25">
      <c r="A322" s="15" t="s">
        <v>35</v>
      </c>
      <c r="B322" s="27" t="s">
        <v>36</v>
      </c>
      <c r="C322" s="17">
        <f>SUM(C324:C337)</f>
        <v>6300980.7799999993</v>
      </c>
      <c r="D322" s="17">
        <f t="shared" ref="D322:E322" si="42">SUM(D324:D337)</f>
        <v>6300980.7799999993</v>
      </c>
      <c r="E322" s="17">
        <f t="shared" si="42"/>
        <v>1405879.09</v>
      </c>
      <c r="F322" s="39">
        <f t="shared" si="37"/>
        <v>0.22312067582596248</v>
      </c>
      <c r="G322" s="39">
        <f t="shared" si="38"/>
        <v>0.22312067582596248</v>
      </c>
    </row>
    <row r="323" spans="1:7" x14ac:dyDescent="0.25">
      <c r="A323" s="29" t="s">
        <v>136</v>
      </c>
      <c r="B323" s="33"/>
      <c r="C323" s="42"/>
      <c r="D323" s="42"/>
      <c r="E323" s="42"/>
      <c r="F323" s="31" t="str">
        <f t="shared" si="37"/>
        <v/>
      </c>
      <c r="G323" s="31" t="str">
        <f t="shared" si="38"/>
        <v/>
      </c>
    </row>
    <row r="324" spans="1:7" x14ac:dyDescent="0.25">
      <c r="A324" s="10" t="s">
        <v>72</v>
      </c>
      <c r="B324" s="13"/>
      <c r="C324" s="9">
        <v>573474.94999999995</v>
      </c>
      <c r="D324" s="9">
        <v>573474.94999999995</v>
      </c>
      <c r="E324" s="44">
        <v>130331.1</v>
      </c>
      <c r="F324" s="40">
        <f t="shared" si="37"/>
        <v>0.22726555013431715</v>
      </c>
      <c r="G324" s="40">
        <f t="shared" si="38"/>
        <v>0.22726555013431715</v>
      </c>
    </row>
    <row r="325" spans="1:7" x14ac:dyDescent="0.25">
      <c r="A325" s="10" t="s">
        <v>73</v>
      </c>
      <c r="B325" s="13"/>
      <c r="C325" s="9">
        <v>443803.78</v>
      </c>
      <c r="D325" s="9">
        <v>443803.78</v>
      </c>
      <c r="E325" s="44">
        <v>95181.22</v>
      </c>
      <c r="F325" s="40">
        <f t="shared" si="37"/>
        <v>0.2144668979610764</v>
      </c>
      <c r="G325" s="40">
        <f t="shared" si="38"/>
        <v>0.2144668979610764</v>
      </c>
    </row>
    <row r="326" spans="1:7" x14ac:dyDescent="0.25">
      <c r="A326" s="10" t="s">
        <v>74</v>
      </c>
      <c r="B326" s="13"/>
      <c r="C326" s="9">
        <v>250624.45</v>
      </c>
      <c r="D326" s="9">
        <v>250624.45</v>
      </c>
      <c r="E326" s="44">
        <v>57043.25</v>
      </c>
      <c r="F326" s="40">
        <f t="shared" si="37"/>
        <v>0.22760448950611162</v>
      </c>
      <c r="G326" s="40">
        <f t="shared" si="38"/>
        <v>0.22760448950611162</v>
      </c>
    </row>
    <row r="327" spans="1:7" x14ac:dyDescent="0.25">
      <c r="A327" s="10" t="s">
        <v>75</v>
      </c>
      <c r="B327" s="13"/>
      <c r="C327" s="9">
        <v>274435.14</v>
      </c>
      <c r="D327" s="9">
        <v>274435.14</v>
      </c>
      <c r="E327" s="44">
        <v>60308.83</v>
      </c>
      <c r="F327" s="40">
        <f t="shared" si="37"/>
        <v>0.21975622363812447</v>
      </c>
      <c r="G327" s="40">
        <f t="shared" si="38"/>
        <v>0.21975622363812447</v>
      </c>
    </row>
    <row r="328" spans="1:7" ht="15" customHeight="1" x14ac:dyDescent="0.25">
      <c r="A328" s="10" t="s">
        <v>76</v>
      </c>
      <c r="B328" s="13"/>
      <c r="C328" s="9">
        <v>377342.01</v>
      </c>
      <c r="D328" s="9">
        <v>377342.01</v>
      </c>
      <c r="E328" s="44">
        <v>86717.79</v>
      </c>
      <c r="F328" s="40">
        <f t="shared" si="37"/>
        <v>0.22981218020225205</v>
      </c>
      <c r="G328" s="40">
        <f t="shared" si="38"/>
        <v>0.22981218020225205</v>
      </c>
    </row>
    <row r="329" spans="1:7" x14ac:dyDescent="0.25">
      <c r="A329" s="10" t="s">
        <v>77</v>
      </c>
      <c r="B329" s="13"/>
      <c r="C329" s="9">
        <v>409420.79999999999</v>
      </c>
      <c r="D329" s="9">
        <v>409420.79999999999</v>
      </c>
      <c r="E329" s="44">
        <v>92603.239999999991</v>
      </c>
      <c r="F329" s="40">
        <f t="shared" si="37"/>
        <v>0.22618108313011942</v>
      </c>
      <c r="G329" s="40">
        <f t="shared" si="38"/>
        <v>0.22618108313011942</v>
      </c>
    </row>
    <row r="330" spans="1:7" x14ac:dyDescent="0.25">
      <c r="A330" s="10" t="s">
        <v>78</v>
      </c>
      <c r="B330" s="13"/>
      <c r="C330" s="9">
        <v>565165.07999999996</v>
      </c>
      <c r="D330" s="9">
        <v>565165.07999999996</v>
      </c>
      <c r="E330" s="44">
        <v>126330.03000000001</v>
      </c>
      <c r="F330" s="40">
        <f t="shared" si="37"/>
        <v>0.22352766381107628</v>
      </c>
      <c r="G330" s="40">
        <f t="shared" si="38"/>
        <v>0.22352766381107628</v>
      </c>
    </row>
    <row r="331" spans="1:7" x14ac:dyDescent="0.25">
      <c r="A331" s="10" t="s">
        <v>79</v>
      </c>
      <c r="B331" s="13"/>
      <c r="C331" s="9">
        <v>511970.48</v>
      </c>
      <c r="D331" s="9">
        <v>511970.48</v>
      </c>
      <c r="E331" s="44">
        <v>117408.17999999998</v>
      </c>
      <c r="F331" s="40">
        <f t="shared" si="37"/>
        <v>0.22932607364393351</v>
      </c>
      <c r="G331" s="40">
        <f t="shared" si="38"/>
        <v>0.22932607364393351</v>
      </c>
    </row>
    <row r="332" spans="1:7" x14ac:dyDescent="0.25">
      <c r="A332" s="10" t="s">
        <v>80</v>
      </c>
      <c r="B332" s="13"/>
      <c r="C332" s="9">
        <v>271189.34000000003</v>
      </c>
      <c r="D332" s="9">
        <v>271189.34000000003</v>
      </c>
      <c r="E332" s="44">
        <v>59833.490000000005</v>
      </c>
      <c r="F332" s="40">
        <f t="shared" si="37"/>
        <v>0.22063363552564419</v>
      </c>
      <c r="G332" s="40">
        <f t="shared" si="38"/>
        <v>0.22063363552564419</v>
      </c>
    </row>
    <row r="333" spans="1:7" x14ac:dyDescent="0.25">
      <c r="A333" s="10" t="s">
        <v>81</v>
      </c>
      <c r="B333" s="13"/>
      <c r="C333" s="9">
        <v>289029.73</v>
      </c>
      <c r="D333" s="9">
        <v>289029.73</v>
      </c>
      <c r="E333" s="44">
        <v>65902.290000000008</v>
      </c>
      <c r="F333" s="40">
        <f t="shared" si="37"/>
        <v>0.22801214947680301</v>
      </c>
      <c r="G333" s="40">
        <f t="shared" si="38"/>
        <v>0.22801214947680301</v>
      </c>
    </row>
    <row r="334" spans="1:7" x14ac:dyDescent="0.25">
      <c r="A334" s="10" t="s">
        <v>82</v>
      </c>
      <c r="B334" s="13"/>
      <c r="C334" s="9">
        <v>414213.58</v>
      </c>
      <c r="D334" s="9">
        <v>414213.58</v>
      </c>
      <c r="E334" s="44">
        <v>93583.579999999987</v>
      </c>
      <c r="F334" s="40">
        <f t="shared" ref="F334:F397" si="43">IFERROR(E334/C334,"")</f>
        <v>0.22593073843691938</v>
      </c>
      <c r="G334" s="40">
        <f t="shared" ref="G334:G397" si="44">IFERROR(E334/D334,"")</f>
        <v>0.22593073843691938</v>
      </c>
    </row>
    <row r="335" spans="1:7" x14ac:dyDescent="0.25">
      <c r="A335" s="10" t="s">
        <v>85</v>
      </c>
      <c r="B335" s="13"/>
      <c r="C335" s="9">
        <v>1563192.09</v>
      </c>
      <c r="D335" s="9">
        <v>1563192.09</v>
      </c>
      <c r="E335" s="44">
        <v>354231.75</v>
      </c>
      <c r="F335" s="40">
        <f t="shared" si="43"/>
        <v>0.22660794681989466</v>
      </c>
      <c r="G335" s="40">
        <f t="shared" si="44"/>
        <v>0.22660794681989466</v>
      </c>
    </row>
    <row r="336" spans="1:7" x14ac:dyDescent="0.25">
      <c r="A336" s="10" t="s">
        <v>83</v>
      </c>
      <c r="B336" s="13"/>
      <c r="C336" s="9">
        <v>294109.53999999998</v>
      </c>
      <c r="D336" s="9">
        <v>294109.53999999998</v>
      </c>
      <c r="E336" s="44">
        <v>66404.34</v>
      </c>
      <c r="F336" s="40">
        <f t="shared" si="43"/>
        <v>0.22578097942691694</v>
      </c>
      <c r="G336" s="40">
        <f t="shared" si="44"/>
        <v>0.22578097942691694</v>
      </c>
    </row>
    <row r="337" spans="1:7" x14ac:dyDescent="0.25">
      <c r="A337" s="10" t="s">
        <v>84</v>
      </c>
      <c r="B337" s="13"/>
      <c r="C337" s="9">
        <v>63009.81</v>
      </c>
      <c r="D337" s="9">
        <v>63009.81</v>
      </c>
      <c r="E337" s="44">
        <v>0</v>
      </c>
      <c r="F337" s="40">
        <f t="shared" si="43"/>
        <v>0</v>
      </c>
      <c r="G337" s="40">
        <f t="shared" si="44"/>
        <v>0</v>
      </c>
    </row>
    <row r="338" spans="1:7" ht="75" x14ac:dyDescent="0.25">
      <c r="A338" s="15" t="s">
        <v>38</v>
      </c>
      <c r="B338" s="27" t="s">
        <v>338</v>
      </c>
      <c r="C338" s="17">
        <f>SUM(C339:C351)</f>
        <v>743001.52</v>
      </c>
      <c r="D338" s="17">
        <f t="shared" ref="D338:E338" si="45">SUM(D339:D351)</f>
        <v>743001.52</v>
      </c>
      <c r="E338" s="17">
        <f t="shared" si="45"/>
        <v>153383.38</v>
      </c>
      <c r="F338" s="39">
        <f t="shared" si="43"/>
        <v>0.20643750499998978</v>
      </c>
      <c r="G338" s="39">
        <f t="shared" si="44"/>
        <v>0.20643750499998978</v>
      </c>
    </row>
    <row r="339" spans="1:7" x14ac:dyDescent="0.25">
      <c r="A339" s="10" t="s">
        <v>72</v>
      </c>
      <c r="B339" s="13"/>
      <c r="C339" s="9">
        <v>76557.600000000006</v>
      </c>
      <c r="D339" s="9">
        <v>76557.600000000006</v>
      </c>
      <c r="E339" s="9">
        <v>13469.45</v>
      </c>
      <c r="F339" s="40">
        <f t="shared" si="43"/>
        <v>0.17593877028537988</v>
      </c>
      <c r="G339" s="40">
        <f t="shared" si="44"/>
        <v>0.17593877028537988</v>
      </c>
    </row>
    <row r="340" spans="1:7" x14ac:dyDescent="0.25">
      <c r="A340" s="10" t="s">
        <v>73</v>
      </c>
      <c r="B340" s="13"/>
      <c r="C340" s="9">
        <v>58121.279999999999</v>
      </c>
      <c r="D340" s="9">
        <v>58121.279999999999</v>
      </c>
      <c r="E340" s="9">
        <v>9403.3700000000008</v>
      </c>
      <c r="F340" s="40">
        <f t="shared" si="43"/>
        <v>0.16178876308298787</v>
      </c>
      <c r="G340" s="40">
        <f t="shared" si="44"/>
        <v>0.16178876308298787</v>
      </c>
    </row>
    <row r="341" spans="1:7" x14ac:dyDescent="0.25">
      <c r="A341" s="10" t="s">
        <v>74</v>
      </c>
      <c r="B341" s="13"/>
      <c r="C341" s="9">
        <v>34529.040000000001</v>
      </c>
      <c r="D341" s="9">
        <v>34529.040000000001</v>
      </c>
      <c r="E341" s="9">
        <v>7614.24</v>
      </c>
      <c r="F341" s="40">
        <f t="shared" si="43"/>
        <v>0.22051699091547289</v>
      </c>
      <c r="G341" s="40">
        <f t="shared" si="44"/>
        <v>0.22051699091547289</v>
      </c>
    </row>
    <row r="342" spans="1:7" x14ac:dyDescent="0.25">
      <c r="A342" s="10" t="s">
        <v>75</v>
      </c>
      <c r="B342" s="13"/>
      <c r="C342" s="9">
        <v>32810.400000000001</v>
      </c>
      <c r="D342" s="9">
        <v>32810.400000000001</v>
      </c>
      <c r="E342" s="9">
        <v>7181.04</v>
      </c>
      <c r="F342" s="40">
        <f t="shared" si="43"/>
        <v>0.21886475020115573</v>
      </c>
      <c r="G342" s="40">
        <f t="shared" si="44"/>
        <v>0.21886475020115573</v>
      </c>
    </row>
    <row r="343" spans="1:7" ht="15" customHeight="1" x14ac:dyDescent="0.25">
      <c r="A343" s="10" t="s">
        <v>76</v>
      </c>
      <c r="B343" s="13"/>
      <c r="C343" s="9">
        <v>45778.32</v>
      </c>
      <c r="D343" s="9">
        <v>45778.32</v>
      </c>
      <c r="E343" s="9">
        <v>4287.62</v>
      </c>
      <c r="F343" s="40">
        <f t="shared" si="43"/>
        <v>9.3660492565039513E-2</v>
      </c>
      <c r="G343" s="40">
        <f t="shared" si="44"/>
        <v>9.3660492565039513E-2</v>
      </c>
    </row>
    <row r="344" spans="1:7" x14ac:dyDescent="0.25">
      <c r="A344" s="10" t="s">
        <v>77</v>
      </c>
      <c r="B344" s="13"/>
      <c r="C344" s="9">
        <v>54684</v>
      </c>
      <c r="D344" s="9">
        <v>54684</v>
      </c>
      <c r="E344" s="9">
        <v>12149.25</v>
      </c>
      <c r="F344" s="40">
        <f t="shared" si="43"/>
        <v>0.22217193328944482</v>
      </c>
      <c r="G344" s="40">
        <f t="shared" si="44"/>
        <v>0.22217193328944482</v>
      </c>
    </row>
    <row r="345" spans="1:7" x14ac:dyDescent="0.25">
      <c r="A345" s="10" t="s">
        <v>78</v>
      </c>
      <c r="B345" s="13"/>
      <c r="C345" s="9">
        <v>73589.039999999994</v>
      </c>
      <c r="D345" s="9">
        <v>73589.039999999994</v>
      </c>
      <c r="E345" s="9">
        <v>16401.75</v>
      </c>
      <c r="F345" s="40">
        <f t="shared" si="43"/>
        <v>0.22288305432439398</v>
      </c>
      <c r="G345" s="40">
        <f t="shared" si="44"/>
        <v>0.22288305432439398</v>
      </c>
    </row>
    <row r="346" spans="1:7" x14ac:dyDescent="0.25">
      <c r="A346" s="10" t="s">
        <v>79</v>
      </c>
      <c r="B346" s="13"/>
      <c r="C346" s="9">
        <v>64995.839999999997</v>
      </c>
      <c r="D346" s="9">
        <v>64995.839999999997</v>
      </c>
      <c r="E346" s="9">
        <v>16248.62</v>
      </c>
      <c r="F346" s="40">
        <f t="shared" si="43"/>
        <v>0.2499947688959786</v>
      </c>
      <c r="G346" s="40">
        <f t="shared" si="44"/>
        <v>0.2499947688959786</v>
      </c>
    </row>
    <row r="347" spans="1:7" x14ac:dyDescent="0.25">
      <c r="A347" s="10" t="s">
        <v>80</v>
      </c>
      <c r="B347" s="13"/>
      <c r="C347" s="9">
        <v>30154.32</v>
      </c>
      <c r="D347" s="9">
        <v>30154.32</v>
      </c>
      <c r="E347" s="9">
        <v>5934.49</v>
      </c>
      <c r="F347" s="40">
        <f t="shared" si="43"/>
        <v>0.19680397369265828</v>
      </c>
      <c r="G347" s="40">
        <f t="shared" si="44"/>
        <v>0.19680397369265828</v>
      </c>
    </row>
    <row r="348" spans="1:7" x14ac:dyDescent="0.25">
      <c r="A348" s="10" t="s">
        <v>81</v>
      </c>
      <c r="B348" s="13"/>
      <c r="C348" s="9">
        <v>34060.32</v>
      </c>
      <c r="D348" s="9">
        <v>34060.32</v>
      </c>
      <c r="E348" s="9">
        <v>8453.34</v>
      </c>
      <c r="F348" s="40">
        <f t="shared" si="43"/>
        <v>0.24818733353063038</v>
      </c>
      <c r="G348" s="40">
        <f t="shared" si="44"/>
        <v>0.24818733353063038</v>
      </c>
    </row>
    <row r="349" spans="1:7" x14ac:dyDescent="0.25">
      <c r="A349" s="10" t="s">
        <v>82</v>
      </c>
      <c r="B349" s="13"/>
      <c r="C349" s="9">
        <v>60933.599999999999</v>
      </c>
      <c r="D349" s="9">
        <v>60933.599999999999</v>
      </c>
      <c r="E349" s="9">
        <v>13542.6</v>
      </c>
      <c r="F349" s="40">
        <f t="shared" si="43"/>
        <v>0.22225176257434323</v>
      </c>
      <c r="G349" s="40">
        <f t="shared" si="44"/>
        <v>0.22225176257434323</v>
      </c>
    </row>
    <row r="350" spans="1:7" x14ac:dyDescent="0.25">
      <c r="A350" s="10" t="s">
        <v>85</v>
      </c>
      <c r="B350" s="13"/>
      <c r="C350" s="9">
        <v>132259.35999999999</v>
      </c>
      <c r="D350" s="9">
        <v>132259.35999999999</v>
      </c>
      <c r="E350" s="9">
        <v>28213.29</v>
      </c>
      <c r="F350" s="40">
        <f t="shared" si="43"/>
        <v>0.21331790808605156</v>
      </c>
      <c r="G350" s="40">
        <f t="shared" si="44"/>
        <v>0.21331790808605156</v>
      </c>
    </row>
    <row r="351" spans="1:7" x14ac:dyDescent="0.25">
      <c r="A351" s="10" t="s">
        <v>83</v>
      </c>
      <c r="B351" s="13"/>
      <c r="C351" s="9">
        <v>44528.4</v>
      </c>
      <c r="D351" s="9">
        <v>44528.4</v>
      </c>
      <c r="E351" s="9">
        <v>10484.32</v>
      </c>
      <c r="F351" s="40">
        <f t="shared" si="43"/>
        <v>0.23545243035905172</v>
      </c>
      <c r="G351" s="40">
        <f t="shared" si="44"/>
        <v>0.23545243035905172</v>
      </c>
    </row>
    <row r="352" spans="1:7" ht="225" x14ac:dyDescent="0.25">
      <c r="A352" s="15" t="s">
        <v>35</v>
      </c>
      <c r="B352" s="27" t="s">
        <v>40</v>
      </c>
      <c r="C352" s="17">
        <f>SUM(C354:C366)</f>
        <v>292950.28999999998</v>
      </c>
      <c r="D352" s="17">
        <f t="shared" ref="D352:E352" si="46">SUM(D354:D366)</f>
        <v>292950.28999999998</v>
      </c>
      <c r="E352" s="17">
        <f t="shared" si="46"/>
        <v>63394.37000000001</v>
      </c>
      <c r="F352" s="39">
        <f t="shared" si="43"/>
        <v>0.2163997516438711</v>
      </c>
      <c r="G352" s="39">
        <f t="shared" si="44"/>
        <v>0.2163997516438711</v>
      </c>
    </row>
    <row r="353" spans="1:7" x14ac:dyDescent="0.25">
      <c r="A353" s="29" t="s">
        <v>137</v>
      </c>
      <c r="B353" s="33"/>
      <c r="C353" s="42"/>
      <c r="D353" s="42"/>
      <c r="E353" s="42"/>
      <c r="F353" s="31" t="str">
        <f t="shared" si="43"/>
        <v/>
      </c>
      <c r="G353" s="31" t="str">
        <f t="shared" si="44"/>
        <v/>
      </c>
    </row>
    <row r="354" spans="1:7" x14ac:dyDescent="0.25">
      <c r="A354" s="10" t="s">
        <v>72</v>
      </c>
      <c r="B354" s="13"/>
      <c r="C354" s="9">
        <v>32019.02</v>
      </c>
      <c r="D354" s="9">
        <v>32019.02</v>
      </c>
      <c r="E354" s="9">
        <v>7078.7099999999991</v>
      </c>
      <c r="F354" s="40">
        <f t="shared" si="43"/>
        <v>0.22107828409489108</v>
      </c>
      <c r="G354" s="40">
        <f t="shared" si="44"/>
        <v>0.22107828409489108</v>
      </c>
    </row>
    <row r="355" spans="1:7" x14ac:dyDescent="0.25">
      <c r="A355" s="10" t="s">
        <v>73</v>
      </c>
      <c r="B355" s="1"/>
      <c r="C355" s="34">
        <v>19298.07</v>
      </c>
      <c r="D355" s="34">
        <v>19298.07</v>
      </c>
      <c r="E355" s="34">
        <v>3907.74</v>
      </c>
      <c r="F355" s="40">
        <f t="shared" si="43"/>
        <v>0.20249382451198486</v>
      </c>
      <c r="G355" s="40">
        <f t="shared" si="44"/>
        <v>0.20249382451198486</v>
      </c>
    </row>
    <row r="356" spans="1:7" x14ac:dyDescent="0.25">
      <c r="A356" s="10" t="s">
        <v>74</v>
      </c>
      <c r="B356" s="13"/>
      <c r="C356" s="9">
        <v>18059.259999999998</v>
      </c>
      <c r="D356" s="9">
        <v>18059.259999999998</v>
      </c>
      <c r="E356" s="9">
        <v>3990.89</v>
      </c>
      <c r="F356" s="40">
        <f t="shared" si="43"/>
        <v>0.22098856763787664</v>
      </c>
      <c r="G356" s="40">
        <f t="shared" si="44"/>
        <v>0.22098856763787664</v>
      </c>
    </row>
    <row r="357" spans="1:7" x14ac:dyDescent="0.25">
      <c r="A357" s="10" t="s">
        <v>75</v>
      </c>
      <c r="B357" s="1"/>
      <c r="C357" s="34">
        <v>13887.44</v>
      </c>
      <c r="D357" s="34">
        <v>13887.44</v>
      </c>
      <c r="E357" s="34">
        <v>2959.9</v>
      </c>
      <c r="F357" s="40">
        <f t="shared" si="43"/>
        <v>0.21313503424677263</v>
      </c>
      <c r="G357" s="40">
        <f t="shared" si="44"/>
        <v>0.21313503424677263</v>
      </c>
    </row>
    <row r="358" spans="1:7" ht="15" customHeight="1" x14ac:dyDescent="0.25">
      <c r="A358" s="10" t="s">
        <v>76</v>
      </c>
      <c r="B358" s="13"/>
      <c r="C358" s="9">
        <v>18653.689999999999</v>
      </c>
      <c r="D358" s="9">
        <v>18653.689999999999</v>
      </c>
      <c r="E358" s="9">
        <v>3998.3300000000004</v>
      </c>
      <c r="F358" s="40">
        <f t="shared" si="43"/>
        <v>0.21434525823040915</v>
      </c>
      <c r="G358" s="40">
        <f t="shared" si="44"/>
        <v>0.21434525823040915</v>
      </c>
    </row>
    <row r="359" spans="1:7" x14ac:dyDescent="0.25">
      <c r="A359" s="10" t="s">
        <v>77</v>
      </c>
      <c r="B359" s="1"/>
      <c r="C359" s="34">
        <v>40804.839999999997</v>
      </c>
      <c r="D359" s="34">
        <v>40804.839999999997</v>
      </c>
      <c r="E359" s="34">
        <v>9021.42</v>
      </c>
      <c r="F359" s="40">
        <f t="shared" si="43"/>
        <v>0.22108700830587746</v>
      </c>
      <c r="G359" s="40">
        <f t="shared" si="44"/>
        <v>0.22108700830587746</v>
      </c>
    </row>
    <row r="360" spans="1:7" x14ac:dyDescent="0.25">
      <c r="A360" s="10" t="s">
        <v>78</v>
      </c>
      <c r="B360" s="13"/>
      <c r="C360" s="9">
        <v>33609.47</v>
      </c>
      <c r="D360" s="9">
        <v>33609.47</v>
      </c>
      <c r="E360" s="9">
        <v>7271.58</v>
      </c>
      <c r="F360" s="40">
        <f t="shared" si="43"/>
        <v>0.21635509277593487</v>
      </c>
      <c r="G360" s="40">
        <f t="shared" si="44"/>
        <v>0.21635509277593487</v>
      </c>
    </row>
    <row r="361" spans="1:7" x14ac:dyDescent="0.25">
      <c r="A361" s="10" t="s">
        <v>79</v>
      </c>
      <c r="B361" s="1"/>
      <c r="C361" s="34">
        <v>29771.11</v>
      </c>
      <c r="D361" s="34">
        <v>29771.11</v>
      </c>
      <c r="E361" s="34">
        <v>6686.57</v>
      </c>
      <c r="F361" s="40">
        <f t="shared" si="43"/>
        <v>0.22459928433975085</v>
      </c>
      <c r="G361" s="40">
        <f t="shared" si="44"/>
        <v>0.22459928433975085</v>
      </c>
    </row>
    <row r="362" spans="1:7" x14ac:dyDescent="0.25">
      <c r="A362" s="10" t="s">
        <v>80</v>
      </c>
      <c r="B362" s="13"/>
      <c r="C362" s="9">
        <v>16299.63</v>
      </c>
      <c r="D362" s="9">
        <v>16299.63</v>
      </c>
      <c r="E362" s="9">
        <v>3210.91</v>
      </c>
      <c r="F362" s="40">
        <f t="shared" si="43"/>
        <v>0.19699281517433218</v>
      </c>
      <c r="G362" s="40">
        <f t="shared" si="44"/>
        <v>0.19699281517433218</v>
      </c>
    </row>
    <row r="363" spans="1:7" x14ac:dyDescent="0.25">
      <c r="A363" s="10" t="s">
        <v>81</v>
      </c>
      <c r="B363" s="1"/>
      <c r="C363" s="34">
        <v>17813.03</v>
      </c>
      <c r="D363" s="34">
        <v>17813.03</v>
      </c>
      <c r="E363" s="34">
        <v>4031.26</v>
      </c>
      <c r="F363" s="40">
        <f t="shared" si="43"/>
        <v>0.22630961717349607</v>
      </c>
      <c r="G363" s="40">
        <f t="shared" si="44"/>
        <v>0.22630961717349607</v>
      </c>
    </row>
    <row r="364" spans="1:7" x14ac:dyDescent="0.25">
      <c r="A364" s="10" t="s">
        <v>82</v>
      </c>
      <c r="B364" s="13"/>
      <c r="C364" s="9">
        <v>16471.689999999999</v>
      </c>
      <c r="D364" s="9">
        <v>16471.689999999999</v>
      </c>
      <c r="E364" s="9">
        <v>3676.79</v>
      </c>
      <c r="F364" s="40">
        <f t="shared" si="43"/>
        <v>0.22321874683168516</v>
      </c>
      <c r="G364" s="40">
        <f t="shared" si="44"/>
        <v>0.22321874683168516</v>
      </c>
    </row>
    <row r="365" spans="1:7" x14ac:dyDescent="0.25">
      <c r="A365" s="10" t="s">
        <v>85</v>
      </c>
      <c r="B365" s="1"/>
      <c r="C365" s="34">
        <v>28032.75</v>
      </c>
      <c r="D365" s="34">
        <v>28032.75</v>
      </c>
      <c r="E365" s="34">
        <v>6129.1799999999994</v>
      </c>
      <c r="F365" s="40">
        <f t="shared" si="43"/>
        <v>0.21864355084677742</v>
      </c>
      <c r="G365" s="40">
        <f t="shared" si="44"/>
        <v>0.21864355084677742</v>
      </c>
    </row>
    <row r="366" spans="1:7" x14ac:dyDescent="0.25">
      <c r="A366" s="10" t="s">
        <v>83</v>
      </c>
      <c r="B366" s="13"/>
      <c r="C366" s="9">
        <v>8230.2900000000009</v>
      </c>
      <c r="D366" s="9">
        <v>8230.2900000000009</v>
      </c>
      <c r="E366" s="9">
        <v>1431.0900000000001</v>
      </c>
      <c r="F366" s="40">
        <f t="shared" si="43"/>
        <v>0.17388087175543024</v>
      </c>
      <c r="G366" s="40">
        <f t="shared" si="44"/>
        <v>0.17388087175543024</v>
      </c>
    </row>
    <row r="367" spans="1:7" ht="90" x14ac:dyDescent="0.25">
      <c r="A367" s="35" t="s">
        <v>41</v>
      </c>
      <c r="B367" s="27" t="s">
        <v>42</v>
      </c>
      <c r="C367" s="17">
        <f>SUM(C368:C380)</f>
        <v>192589.89999999997</v>
      </c>
      <c r="D367" s="17">
        <f t="shared" ref="D367:E367" si="47">SUM(D368:D380)</f>
        <v>192589.89999999997</v>
      </c>
      <c r="E367" s="17">
        <f t="shared" si="47"/>
        <v>43127.77</v>
      </c>
      <c r="F367" s="39">
        <f t="shared" si="43"/>
        <v>0.22393578271757764</v>
      </c>
      <c r="G367" s="39">
        <f t="shared" si="44"/>
        <v>0.22393578271757764</v>
      </c>
    </row>
    <row r="368" spans="1:7" x14ac:dyDescent="0.25">
      <c r="A368" s="10" t="s">
        <v>72</v>
      </c>
      <c r="B368" s="13"/>
      <c r="C368" s="9">
        <v>11484.72</v>
      </c>
      <c r="D368" s="9">
        <v>11484.72</v>
      </c>
      <c r="E368" s="44">
        <v>2282.2199999999998</v>
      </c>
      <c r="F368" s="40">
        <f t="shared" si="43"/>
        <v>0.19871794871794871</v>
      </c>
      <c r="G368" s="40">
        <f t="shared" si="44"/>
        <v>0.19871794871794871</v>
      </c>
    </row>
    <row r="369" spans="1:7" x14ac:dyDescent="0.25">
      <c r="A369" s="10" t="s">
        <v>73</v>
      </c>
      <c r="B369" s="13"/>
      <c r="C369" s="9">
        <v>5963.22</v>
      </c>
      <c r="D369" s="9">
        <v>5963.22</v>
      </c>
      <c r="E369" s="44">
        <v>1490.81</v>
      </c>
      <c r="F369" s="40">
        <f t="shared" si="43"/>
        <v>0.25000083847317389</v>
      </c>
      <c r="G369" s="40">
        <f t="shared" si="44"/>
        <v>0.25000083847317389</v>
      </c>
    </row>
    <row r="370" spans="1:7" x14ac:dyDescent="0.25">
      <c r="A370" s="10" t="s">
        <v>74</v>
      </c>
      <c r="B370" s="13"/>
      <c r="C370" s="9">
        <v>7288.38</v>
      </c>
      <c r="D370" s="9">
        <v>7288.38</v>
      </c>
      <c r="E370" s="44">
        <v>1470.47</v>
      </c>
      <c r="F370" s="40">
        <f t="shared" si="43"/>
        <v>0.20175539694692099</v>
      </c>
      <c r="G370" s="40">
        <f t="shared" si="44"/>
        <v>0.20175539694692099</v>
      </c>
    </row>
    <row r="371" spans="1:7" x14ac:dyDescent="0.25">
      <c r="A371" s="10" t="s">
        <v>75</v>
      </c>
      <c r="B371" s="13"/>
      <c r="C371" s="9">
        <v>22527.72</v>
      </c>
      <c r="D371" s="9">
        <v>22527.72</v>
      </c>
      <c r="E371" s="44">
        <v>4545.82</v>
      </c>
      <c r="F371" s="40">
        <f t="shared" si="43"/>
        <v>0.2017878418233181</v>
      </c>
      <c r="G371" s="40">
        <f t="shared" si="44"/>
        <v>0.2017878418233181</v>
      </c>
    </row>
    <row r="372" spans="1:7" ht="15" customHeight="1" x14ac:dyDescent="0.25">
      <c r="A372" s="10" t="s">
        <v>76</v>
      </c>
      <c r="B372" s="13"/>
      <c r="C372" s="9">
        <v>14797.62</v>
      </c>
      <c r="D372" s="9">
        <v>14797.62</v>
      </c>
      <c r="E372" s="44">
        <v>3518</v>
      </c>
      <c r="F372" s="40">
        <f t="shared" si="43"/>
        <v>0.23774093401506458</v>
      </c>
      <c r="G372" s="40">
        <f t="shared" si="44"/>
        <v>0.23774093401506458</v>
      </c>
    </row>
    <row r="373" spans="1:7" x14ac:dyDescent="0.25">
      <c r="A373" s="10" t="s">
        <v>77</v>
      </c>
      <c r="B373" s="13"/>
      <c r="C373" s="9">
        <v>8392.68</v>
      </c>
      <c r="D373" s="9">
        <v>8392.68</v>
      </c>
      <c r="E373" s="44">
        <v>2312.2800000000002</v>
      </c>
      <c r="F373" s="40">
        <f t="shared" si="43"/>
        <v>0.2755115171792562</v>
      </c>
      <c r="G373" s="40">
        <f t="shared" si="44"/>
        <v>0.2755115171792562</v>
      </c>
    </row>
    <row r="374" spans="1:7" x14ac:dyDescent="0.25">
      <c r="A374" s="10" t="s">
        <v>78</v>
      </c>
      <c r="B374" s="13"/>
      <c r="C374" s="9">
        <v>12809.88</v>
      </c>
      <c r="D374" s="9">
        <v>12809.88</v>
      </c>
      <c r="E374" s="44">
        <v>2989.5</v>
      </c>
      <c r="F374" s="40">
        <f t="shared" si="43"/>
        <v>0.23337455151804704</v>
      </c>
      <c r="G374" s="40">
        <f t="shared" si="44"/>
        <v>0.23337455151804704</v>
      </c>
    </row>
    <row r="375" spans="1:7" x14ac:dyDescent="0.25">
      <c r="A375" s="10" t="s">
        <v>79</v>
      </c>
      <c r="B375" s="13"/>
      <c r="C375" s="9">
        <v>15901.92</v>
      </c>
      <c r="D375" s="9">
        <v>15901.92</v>
      </c>
      <c r="E375" s="44">
        <v>3743.23</v>
      </c>
      <c r="F375" s="40">
        <f t="shared" si="43"/>
        <v>0.2353948454023162</v>
      </c>
      <c r="G375" s="40">
        <f t="shared" si="44"/>
        <v>0.2353948454023162</v>
      </c>
    </row>
    <row r="376" spans="1:7" x14ac:dyDescent="0.25">
      <c r="A376" s="10" t="s">
        <v>80</v>
      </c>
      <c r="B376" s="13"/>
      <c r="C376" s="9">
        <v>5963.22</v>
      </c>
      <c r="D376" s="9">
        <v>5963.22</v>
      </c>
      <c r="E376" s="44">
        <v>1740.78</v>
      </c>
      <c r="F376" s="40">
        <f t="shared" si="43"/>
        <v>0.29191946632859428</v>
      </c>
      <c r="G376" s="40">
        <f t="shared" si="44"/>
        <v>0.29191946632859428</v>
      </c>
    </row>
    <row r="377" spans="1:7" x14ac:dyDescent="0.25">
      <c r="A377" s="10" t="s">
        <v>81</v>
      </c>
      <c r="B377" s="13"/>
      <c r="C377" s="9">
        <v>8834.4</v>
      </c>
      <c r="D377" s="9">
        <v>8834.4</v>
      </c>
      <c r="E377" s="44">
        <v>1785.29</v>
      </c>
      <c r="F377" s="40">
        <f t="shared" si="43"/>
        <v>0.20208389930272572</v>
      </c>
      <c r="G377" s="40">
        <f t="shared" si="44"/>
        <v>0.20208389930272572</v>
      </c>
    </row>
    <row r="378" spans="1:7" x14ac:dyDescent="0.25">
      <c r="A378" s="10" t="s">
        <v>82</v>
      </c>
      <c r="B378" s="13"/>
      <c r="C378" s="9">
        <v>7950.95</v>
      </c>
      <c r="D378" s="9">
        <v>7950.95</v>
      </c>
      <c r="E378" s="44">
        <v>2207.3200000000002</v>
      </c>
      <c r="F378" s="40">
        <f t="shared" si="43"/>
        <v>0.27761714009017791</v>
      </c>
      <c r="G378" s="40">
        <f t="shared" si="44"/>
        <v>0.27761714009017791</v>
      </c>
    </row>
    <row r="379" spans="1:7" x14ac:dyDescent="0.25">
      <c r="A379" s="10" t="s">
        <v>85</v>
      </c>
      <c r="B379" s="13"/>
      <c r="C379" s="9">
        <v>46601.45</v>
      </c>
      <c r="D379" s="9">
        <v>46601.45</v>
      </c>
      <c r="E379" s="44">
        <v>10548.83</v>
      </c>
      <c r="F379" s="40">
        <f t="shared" si="43"/>
        <v>0.22636269901473025</v>
      </c>
      <c r="G379" s="40">
        <f t="shared" si="44"/>
        <v>0.22636269901473025</v>
      </c>
    </row>
    <row r="380" spans="1:7" x14ac:dyDescent="0.25">
      <c r="A380" s="10" t="s">
        <v>83</v>
      </c>
      <c r="B380" s="13"/>
      <c r="C380" s="9">
        <v>24073.74</v>
      </c>
      <c r="D380" s="9">
        <v>24073.74</v>
      </c>
      <c r="E380" s="44">
        <v>4493.22</v>
      </c>
      <c r="F380" s="40">
        <f t="shared" si="43"/>
        <v>0.18664403619877926</v>
      </c>
      <c r="G380" s="40">
        <f t="shared" si="44"/>
        <v>0.18664403619877926</v>
      </c>
    </row>
    <row r="381" spans="1:7" ht="45" x14ac:dyDescent="0.25">
      <c r="A381" s="35" t="s">
        <v>43</v>
      </c>
      <c r="B381" s="27" t="s">
        <v>47</v>
      </c>
      <c r="C381" s="17">
        <f>SUM(C382:C394)</f>
        <v>47934.04</v>
      </c>
      <c r="D381" s="17">
        <f t="shared" ref="D381:E381" si="48">SUM(D382:D394)</f>
        <v>47934.04</v>
      </c>
      <c r="E381" s="17">
        <f t="shared" si="48"/>
        <v>10011.379999999999</v>
      </c>
      <c r="F381" s="39">
        <f t="shared" si="43"/>
        <v>0.20885742157347886</v>
      </c>
      <c r="G381" s="39">
        <f t="shared" si="44"/>
        <v>0.20885742157347886</v>
      </c>
    </row>
    <row r="382" spans="1:7" x14ac:dyDescent="0.25">
      <c r="A382" s="10" t="s">
        <v>72</v>
      </c>
      <c r="B382" s="12"/>
      <c r="C382" s="9">
        <v>3834.71</v>
      </c>
      <c r="D382" s="9">
        <v>3834.71</v>
      </c>
      <c r="E382" s="44">
        <v>840.78</v>
      </c>
      <c r="F382" s="40">
        <f t="shared" si="43"/>
        <v>0.21925517183828763</v>
      </c>
      <c r="G382" s="40">
        <f t="shared" si="44"/>
        <v>0.21925517183828763</v>
      </c>
    </row>
    <row r="383" spans="1:7" x14ac:dyDescent="0.25">
      <c r="A383" s="10" t="s">
        <v>73</v>
      </c>
      <c r="B383" s="12"/>
      <c r="C383" s="9">
        <v>3195.61</v>
      </c>
      <c r="D383" s="9">
        <v>3195.61</v>
      </c>
      <c r="E383" s="44">
        <v>595.79999999999995</v>
      </c>
      <c r="F383" s="40">
        <f t="shared" si="43"/>
        <v>0.18644327687045664</v>
      </c>
      <c r="G383" s="40">
        <f t="shared" si="44"/>
        <v>0.18644327687045664</v>
      </c>
    </row>
    <row r="384" spans="1:7" x14ac:dyDescent="0.25">
      <c r="A384" s="10" t="s">
        <v>74</v>
      </c>
      <c r="B384" s="12"/>
      <c r="C384" s="9">
        <v>2556.5100000000002</v>
      </c>
      <c r="D384" s="9">
        <v>2556.5100000000002</v>
      </c>
      <c r="E384" s="44">
        <v>316.14</v>
      </c>
      <c r="F384" s="40">
        <f t="shared" si="43"/>
        <v>0.12366077191170774</v>
      </c>
      <c r="G384" s="40">
        <f t="shared" si="44"/>
        <v>0.12366077191170774</v>
      </c>
    </row>
    <row r="385" spans="1:7" x14ac:dyDescent="0.25">
      <c r="A385" s="10" t="s">
        <v>75</v>
      </c>
      <c r="B385" s="12"/>
      <c r="C385" s="9">
        <v>2556.5100000000002</v>
      </c>
      <c r="D385" s="9">
        <v>2556.5100000000002</v>
      </c>
      <c r="E385" s="44">
        <v>476.58</v>
      </c>
      <c r="F385" s="40">
        <f t="shared" si="43"/>
        <v>0.18641820294072778</v>
      </c>
      <c r="G385" s="40">
        <f t="shared" si="44"/>
        <v>0.18641820294072778</v>
      </c>
    </row>
    <row r="386" spans="1:7" ht="15" customHeight="1" x14ac:dyDescent="0.25">
      <c r="A386" s="10" t="s">
        <v>76</v>
      </c>
      <c r="B386" s="12"/>
      <c r="C386" s="9">
        <v>3195.61</v>
      </c>
      <c r="D386" s="9">
        <v>3195.61</v>
      </c>
      <c r="E386" s="44">
        <v>507.14</v>
      </c>
      <c r="F386" s="40">
        <f t="shared" si="43"/>
        <v>0.15869896514280527</v>
      </c>
      <c r="G386" s="40">
        <f t="shared" si="44"/>
        <v>0.15869896514280527</v>
      </c>
    </row>
    <row r="387" spans="1:7" x14ac:dyDescent="0.25">
      <c r="A387" s="10" t="s">
        <v>77</v>
      </c>
      <c r="B387" s="12"/>
      <c r="C387" s="9">
        <v>3195.61</v>
      </c>
      <c r="D387" s="9">
        <v>3195.61</v>
      </c>
      <c r="E387" s="44">
        <v>723.16</v>
      </c>
      <c r="F387" s="40">
        <f t="shared" si="43"/>
        <v>0.22629795250359083</v>
      </c>
      <c r="G387" s="40">
        <f t="shared" si="44"/>
        <v>0.22629795250359083</v>
      </c>
    </row>
    <row r="388" spans="1:7" x14ac:dyDescent="0.25">
      <c r="A388" s="10" t="s">
        <v>78</v>
      </c>
      <c r="B388" s="12"/>
      <c r="C388" s="9">
        <v>3834.71</v>
      </c>
      <c r="D388" s="9">
        <v>3834.71</v>
      </c>
      <c r="E388" s="44">
        <v>952.25</v>
      </c>
      <c r="F388" s="40">
        <f t="shared" si="43"/>
        <v>0.2483238628214389</v>
      </c>
      <c r="G388" s="40">
        <f t="shared" si="44"/>
        <v>0.2483238628214389</v>
      </c>
    </row>
    <row r="389" spans="1:7" x14ac:dyDescent="0.25">
      <c r="A389" s="10" t="s">
        <v>79</v>
      </c>
      <c r="B389" s="12"/>
      <c r="C389" s="9">
        <v>3834.71</v>
      </c>
      <c r="D389" s="9">
        <v>3834.71</v>
      </c>
      <c r="E389" s="44">
        <v>877.49</v>
      </c>
      <c r="F389" s="40">
        <f t="shared" si="43"/>
        <v>0.22882825559168751</v>
      </c>
      <c r="G389" s="40">
        <f t="shared" si="44"/>
        <v>0.22882825559168751</v>
      </c>
    </row>
    <row r="390" spans="1:7" x14ac:dyDescent="0.25">
      <c r="A390" s="10" t="s">
        <v>80</v>
      </c>
      <c r="B390" s="12"/>
      <c r="C390" s="9">
        <v>2556.5100000000002</v>
      </c>
      <c r="D390" s="9">
        <v>2556.5100000000002</v>
      </c>
      <c r="E390" s="44">
        <v>514.28</v>
      </c>
      <c r="F390" s="40">
        <f t="shared" si="43"/>
        <v>0.20116486929446781</v>
      </c>
      <c r="G390" s="40">
        <f t="shared" si="44"/>
        <v>0.20116486929446781</v>
      </c>
    </row>
    <row r="391" spans="1:7" x14ac:dyDescent="0.25">
      <c r="A391" s="10" t="s">
        <v>81</v>
      </c>
      <c r="B391" s="12"/>
      <c r="C391" s="9">
        <v>3195.61</v>
      </c>
      <c r="D391" s="9">
        <v>3195.61</v>
      </c>
      <c r="E391" s="44">
        <v>819.07</v>
      </c>
      <c r="F391" s="40">
        <f t="shared" si="43"/>
        <v>0.256311001655396</v>
      </c>
      <c r="G391" s="40">
        <f t="shared" si="44"/>
        <v>0.256311001655396</v>
      </c>
    </row>
    <row r="392" spans="1:7" x14ac:dyDescent="0.25">
      <c r="A392" s="10" t="s">
        <v>82</v>
      </c>
      <c r="B392" s="12"/>
      <c r="C392" s="9">
        <v>3834.71</v>
      </c>
      <c r="D392" s="9">
        <v>3834.71</v>
      </c>
      <c r="E392" s="44">
        <v>797.18</v>
      </c>
      <c r="F392" s="40">
        <f t="shared" si="43"/>
        <v>0.20788534204672582</v>
      </c>
      <c r="G392" s="40">
        <f t="shared" si="44"/>
        <v>0.20788534204672582</v>
      </c>
    </row>
    <row r="393" spans="1:7" x14ac:dyDescent="0.25">
      <c r="A393" s="10" t="s">
        <v>85</v>
      </c>
      <c r="B393" s="12"/>
      <c r="C393" s="9">
        <v>8947.6200000000008</v>
      </c>
      <c r="D393" s="9">
        <v>8947.6200000000008</v>
      </c>
      <c r="E393" s="44">
        <v>1815.68</v>
      </c>
      <c r="F393" s="40">
        <f t="shared" si="43"/>
        <v>0.20292323545255608</v>
      </c>
      <c r="G393" s="40">
        <f t="shared" si="44"/>
        <v>0.20292323545255608</v>
      </c>
    </row>
    <row r="394" spans="1:7" x14ac:dyDescent="0.25">
      <c r="A394" s="10" t="s">
        <v>83</v>
      </c>
      <c r="B394" s="12"/>
      <c r="C394" s="9">
        <v>3195.61</v>
      </c>
      <c r="D394" s="9">
        <v>3195.61</v>
      </c>
      <c r="E394" s="44">
        <v>775.83</v>
      </c>
      <c r="F394" s="40">
        <f t="shared" si="43"/>
        <v>0.24277993872844308</v>
      </c>
      <c r="G394" s="40">
        <f t="shared" si="44"/>
        <v>0.24277993872844308</v>
      </c>
    </row>
    <row r="395" spans="1:7" ht="60" x14ac:dyDescent="0.25">
      <c r="A395" s="35" t="s">
        <v>44</v>
      </c>
      <c r="B395" s="27" t="s">
        <v>48</v>
      </c>
      <c r="C395" s="17">
        <f>SUM(C396:C408)</f>
        <v>18157.850000000006</v>
      </c>
      <c r="D395" s="17">
        <f>SUM(D396:D408)</f>
        <v>18157.850000000006</v>
      </c>
      <c r="E395" s="17">
        <f>SUM(E396:E408)</f>
        <v>3983.08</v>
      </c>
      <c r="F395" s="39">
        <f t="shared" si="43"/>
        <v>0.21935856943415649</v>
      </c>
      <c r="G395" s="39">
        <f t="shared" si="44"/>
        <v>0.21935856943415649</v>
      </c>
    </row>
    <row r="396" spans="1:7" x14ac:dyDescent="0.25">
      <c r="A396" s="10" t="s">
        <v>72</v>
      </c>
      <c r="B396" s="12"/>
      <c r="C396" s="9">
        <v>1247.6300000000001</v>
      </c>
      <c r="D396" s="9">
        <v>1247.6300000000001</v>
      </c>
      <c r="E396" s="44">
        <v>311.19</v>
      </c>
      <c r="F396" s="40">
        <f t="shared" si="43"/>
        <v>0.24942490962865591</v>
      </c>
      <c r="G396" s="40">
        <f t="shared" si="44"/>
        <v>0.24942490962865591</v>
      </c>
    </row>
    <row r="397" spans="1:7" x14ac:dyDescent="0.25">
      <c r="A397" s="10" t="s">
        <v>73</v>
      </c>
      <c r="B397" s="12"/>
      <c r="C397" s="9">
        <v>1247.6300000000001</v>
      </c>
      <c r="D397" s="9">
        <v>1247.6300000000001</v>
      </c>
      <c r="E397" s="44">
        <v>140.69</v>
      </c>
      <c r="F397" s="40">
        <f t="shared" si="43"/>
        <v>0.11276580396431633</v>
      </c>
      <c r="G397" s="40">
        <f t="shared" si="44"/>
        <v>0.11276580396431633</v>
      </c>
    </row>
    <row r="398" spans="1:7" x14ac:dyDescent="0.25">
      <c r="A398" s="10" t="s">
        <v>74</v>
      </c>
      <c r="B398" s="12"/>
      <c r="C398" s="9">
        <v>1247.6300000000001</v>
      </c>
      <c r="D398" s="9">
        <v>1247.6300000000001</v>
      </c>
      <c r="E398" s="44">
        <v>297.42</v>
      </c>
      <c r="F398" s="40">
        <f t="shared" ref="F398:F461" si="49">IFERROR(E398/C398,"")</f>
        <v>0.23838798361693769</v>
      </c>
      <c r="G398" s="40">
        <f t="shared" ref="G398:G461" si="50">IFERROR(E398/D398,"")</f>
        <v>0.23838798361693769</v>
      </c>
    </row>
    <row r="399" spans="1:7" x14ac:dyDescent="0.25">
      <c r="A399" s="10" t="s">
        <v>75</v>
      </c>
      <c r="B399" s="12"/>
      <c r="C399" s="9">
        <v>1247.6300000000001</v>
      </c>
      <c r="D399" s="9">
        <v>1247.6300000000001</v>
      </c>
      <c r="E399" s="44">
        <v>331.13</v>
      </c>
      <c r="F399" s="40">
        <f t="shared" si="49"/>
        <v>0.26540721207409246</v>
      </c>
      <c r="G399" s="40">
        <f t="shared" si="50"/>
        <v>0.26540721207409246</v>
      </c>
    </row>
    <row r="400" spans="1:7" ht="15" customHeight="1" x14ac:dyDescent="0.25">
      <c r="A400" s="10" t="s">
        <v>76</v>
      </c>
      <c r="B400" s="12"/>
      <c r="C400" s="9">
        <v>1247.6300000000001</v>
      </c>
      <c r="D400" s="9">
        <v>1247.6300000000001</v>
      </c>
      <c r="E400" s="44">
        <v>282.7</v>
      </c>
      <c r="F400" s="40">
        <f t="shared" si="49"/>
        <v>0.22658961390796947</v>
      </c>
      <c r="G400" s="40">
        <f t="shared" si="50"/>
        <v>0.22658961390796947</v>
      </c>
    </row>
    <row r="401" spans="1:7" x14ac:dyDescent="0.25">
      <c r="A401" s="10" t="s">
        <v>77</v>
      </c>
      <c r="B401" s="12"/>
      <c r="C401" s="9">
        <v>1247.6300000000001</v>
      </c>
      <c r="D401" s="9">
        <v>1247.6300000000001</v>
      </c>
      <c r="E401" s="44">
        <v>70.790000000000006</v>
      </c>
      <c r="F401" s="40">
        <f t="shared" si="49"/>
        <v>5.6739578240343688E-2</v>
      </c>
      <c r="G401" s="40">
        <f t="shared" si="50"/>
        <v>5.6739578240343688E-2</v>
      </c>
    </row>
    <row r="402" spans="1:7" x14ac:dyDescent="0.25">
      <c r="A402" s="10" t="s">
        <v>78</v>
      </c>
      <c r="B402" s="12"/>
      <c r="C402" s="9">
        <v>1247.6300000000001</v>
      </c>
      <c r="D402" s="9">
        <v>1247.6300000000001</v>
      </c>
      <c r="E402" s="44">
        <v>361.25</v>
      </c>
      <c r="F402" s="40">
        <f t="shared" si="49"/>
        <v>0.2895489848753236</v>
      </c>
      <c r="G402" s="40">
        <f t="shared" si="50"/>
        <v>0.2895489848753236</v>
      </c>
    </row>
    <row r="403" spans="1:7" x14ac:dyDescent="0.25">
      <c r="A403" s="10" t="s">
        <v>79</v>
      </c>
      <c r="B403" s="12"/>
      <c r="C403" s="9">
        <v>1247.6300000000001</v>
      </c>
      <c r="D403" s="9">
        <v>1247.6300000000001</v>
      </c>
      <c r="E403" s="44">
        <v>361.87</v>
      </c>
      <c r="F403" s="40">
        <f t="shared" si="49"/>
        <v>0.29004592707773935</v>
      </c>
      <c r="G403" s="40">
        <f t="shared" si="50"/>
        <v>0.29004592707773935</v>
      </c>
    </row>
    <row r="404" spans="1:7" x14ac:dyDescent="0.25">
      <c r="A404" s="10" t="s">
        <v>80</v>
      </c>
      <c r="B404" s="12"/>
      <c r="C404" s="9">
        <v>1247.6300000000001</v>
      </c>
      <c r="D404" s="9">
        <v>1247.6300000000001</v>
      </c>
      <c r="E404" s="44">
        <v>282.93</v>
      </c>
      <c r="F404" s="40">
        <f t="shared" si="49"/>
        <v>0.22677396343467213</v>
      </c>
      <c r="G404" s="40">
        <f t="shared" si="50"/>
        <v>0.22677396343467213</v>
      </c>
    </row>
    <row r="405" spans="1:7" x14ac:dyDescent="0.25">
      <c r="A405" s="10" t="s">
        <v>81</v>
      </c>
      <c r="B405" s="12"/>
      <c r="C405" s="9">
        <v>1247.6300000000001</v>
      </c>
      <c r="D405" s="9">
        <v>1247.6300000000001</v>
      </c>
      <c r="E405" s="44">
        <v>193.17</v>
      </c>
      <c r="F405" s="40">
        <f t="shared" si="49"/>
        <v>0.15482955683976818</v>
      </c>
      <c r="G405" s="40">
        <f t="shared" si="50"/>
        <v>0.15482955683976818</v>
      </c>
    </row>
    <row r="406" spans="1:7" x14ac:dyDescent="0.25">
      <c r="A406" s="10" t="s">
        <v>82</v>
      </c>
      <c r="B406" s="12"/>
      <c r="C406" s="9">
        <v>1247.6300000000001</v>
      </c>
      <c r="D406" s="9">
        <v>1247.6300000000001</v>
      </c>
      <c r="E406" s="44">
        <v>383.46</v>
      </c>
      <c r="F406" s="40">
        <f t="shared" si="49"/>
        <v>0.30735073699734694</v>
      </c>
      <c r="G406" s="40">
        <f t="shared" si="50"/>
        <v>0.30735073699734694</v>
      </c>
    </row>
    <row r="407" spans="1:7" x14ac:dyDescent="0.25">
      <c r="A407" s="10" t="s">
        <v>85</v>
      </c>
      <c r="B407" s="12"/>
      <c r="C407" s="9">
        <v>3186.29</v>
      </c>
      <c r="D407" s="9">
        <v>3186.29</v>
      </c>
      <c r="E407" s="44">
        <v>772.62</v>
      </c>
      <c r="F407" s="40">
        <f t="shared" si="49"/>
        <v>0.24248263654595156</v>
      </c>
      <c r="G407" s="40">
        <f t="shared" si="50"/>
        <v>0.24248263654595156</v>
      </c>
    </row>
    <row r="408" spans="1:7" x14ac:dyDescent="0.25">
      <c r="A408" s="10" t="s">
        <v>83</v>
      </c>
      <c r="B408" s="12"/>
      <c r="C408" s="9">
        <v>1247.6300000000001</v>
      </c>
      <c r="D408" s="9">
        <v>1247.6300000000001</v>
      </c>
      <c r="E408" s="44">
        <v>193.86</v>
      </c>
      <c r="F408" s="40">
        <f t="shared" si="49"/>
        <v>0.15538260541987609</v>
      </c>
      <c r="G408" s="40">
        <f t="shared" si="50"/>
        <v>0.15538260541987609</v>
      </c>
    </row>
    <row r="409" spans="1:7" ht="45" x14ac:dyDescent="0.25">
      <c r="A409" s="35" t="s">
        <v>45</v>
      </c>
      <c r="B409" s="27" t="s">
        <v>49</v>
      </c>
      <c r="C409" s="17">
        <f>SUM(C410:C422)</f>
        <v>52348</v>
      </c>
      <c r="D409" s="17">
        <f t="shared" ref="D409:E409" si="51">SUM(D410:D422)</f>
        <v>52348</v>
      </c>
      <c r="E409" s="17">
        <f t="shared" si="51"/>
        <v>10671.380000000001</v>
      </c>
      <c r="F409" s="39">
        <f t="shared" si="49"/>
        <v>0.20385458852296173</v>
      </c>
      <c r="G409" s="39">
        <f t="shared" si="50"/>
        <v>0.20385458852296173</v>
      </c>
    </row>
    <row r="410" spans="1:7" x14ac:dyDescent="0.25">
      <c r="A410" s="10" t="s">
        <v>72</v>
      </c>
      <c r="B410" s="12"/>
      <c r="C410" s="9">
        <v>1163.29</v>
      </c>
      <c r="D410" s="9">
        <v>1163.29</v>
      </c>
      <c r="E410" s="44">
        <v>173.35</v>
      </c>
      <c r="F410" s="40">
        <f t="shared" si="49"/>
        <v>0.1490170120950064</v>
      </c>
      <c r="G410" s="40">
        <f t="shared" si="50"/>
        <v>0.1490170120950064</v>
      </c>
    </row>
    <row r="411" spans="1:7" x14ac:dyDescent="0.25">
      <c r="A411" s="10" t="s">
        <v>73</v>
      </c>
      <c r="B411" s="12"/>
      <c r="C411" s="9">
        <v>0</v>
      </c>
      <c r="D411" s="9">
        <v>0</v>
      </c>
      <c r="E411" s="44">
        <v>0</v>
      </c>
      <c r="F411" s="40" t="str">
        <f t="shared" si="49"/>
        <v/>
      </c>
      <c r="G411" s="40" t="str">
        <f t="shared" si="50"/>
        <v/>
      </c>
    </row>
    <row r="412" spans="1:7" x14ac:dyDescent="0.25">
      <c r="A412" s="10" t="s">
        <v>74</v>
      </c>
      <c r="B412" s="13"/>
      <c r="C412" s="9">
        <v>2326.58</v>
      </c>
      <c r="D412" s="9">
        <v>2326.58</v>
      </c>
      <c r="E412" s="44">
        <v>296.20999999999998</v>
      </c>
      <c r="F412" s="40">
        <f t="shared" si="49"/>
        <v>0.12731563066819107</v>
      </c>
      <c r="G412" s="40">
        <f t="shared" si="50"/>
        <v>0.12731563066819107</v>
      </c>
    </row>
    <row r="413" spans="1:7" x14ac:dyDescent="0.25">
      <c r="A413" s="10" t="s">
        <v>75</v>
      </c>
      <c r="B413" s="13"/>
      <c r="C413" s="9">
        <v>4362.33</v>
      </c>
      <c r="D413" s="9">
        <v>4362.33</v>
      </c>
      <c r="E413" s="44">
        <v>986.09</v>
      </c>
      <c r="F413" s="40">
        <f t="shared" si="49"/>
        <v>0.22604663104350201</v>
      </c>
      <c r="G413" s="40">
        <f t="shared" si="50"/>
        <v>0.22604663104350201</v>
      </c>
    </row>
    <row r="414" spans="1:7" ht="15" customHeight="1" x14ac:dyDescent="0.25">
      <c r="A414" s="10" t="s">
        <v>76</v>
      </c>
      <c r="B414" s="13"/>
      <c r="C414" s="9">
        <v>4362.33</v>
      </c>
      <c r="D414" s="9">
        <v>4362.33</v>
      </c>
      <c r="E414" s="44">
        <v>1190.3</v>
      </c>
      <c r="F414" s="40">
        <f t="shared" si="49"/>
        <v>0.2728587704277301</v>
      </c>
      <c r="G414" s="40">
        <f t="shared" si="50"/>
        <v>0.2728587704277301</v>
      </c>
    </row>
    <row r="415" spans="1:7" x14ac:dyDescent="0.25">
      <c r="A415" s="10" t="s">
        <v>77</v>
      </c>
      <c r="B415" s="13"/>
      <c r="C415" s="9">
        <v>581.64</v>
      </c>
      <c r="D415" s="9">
        <v>581.64</v>
      </c>
      <c r="E415" s="44">
        <v>74.540000000000006</v>
      </c>
      <c r="F415" s="40">
        <f t="shared" si="49"/>
        <v>0.1281548724296816</v>
      </c>
      <c r="G415" s="40">
        <f t="shared" si="50"/>
        <v>0.1281548724296816</v>
      </c>
    </row>
    <row r="416" spans="1:7" x14ac:dyDescent="0.25">
      <c r="A416" s="10" t="s">
        <v>78</v>
      </c>
      <c r="B416" s="1"/>
      <c r="C416" s="34">
        <v>5234.8</v>
      </c>
      <c r="D416" s="34">
        <v>5234.8</v>
      </c>
      <c r="E416" s="52">
        <v>1293.27</v>
      </c>
      <c r="F416" s="40">
        <f t="shared" si="49"/>
        <v>0.24705241843050355</v>
      </c>
      <c r="G416" s="40">
        <f t="shared" si="50"/>
        <v>0.24705241843050355</v>
      </c>
    </row>
    <row r="417" spans="1:7" ht="15.75" customHeight="1" x14ac:dyDescent="0.25">
      <c r="A417" s="10" t="s">
        <v>79</v>
      </c>
      <c r="B417" s="1"/>
      <c r="C417" s="34">
        <v>13959.47</v>
      </c>
      <c r="D417" s="34">
        <v>13959.47</v>
      </c>
      <c r="E417" s="52">
        <v>3296.11</v>
      </c>
      <c r="F417" s="40">
        <f t="shared" si="49"/>
        <v>0.23611999595973202</v>
      </c>
      <c r="G417" s="40">
        <f t="shared" si="50"/>
        <v>0.23611999595973202</v>
      </c>
    </row>
    <row r="418" spans="1:7" ht="17.25" customHeight="1" x14ac:dyDescent="0.25">
      <c r="A418" s="10" t="s">
        <v>80</v>
      </c>
      <c r="B418" s="1"/>
      <c r="C418" s="34">
        <v>872.47</v>
      </c>
      <c r="D418" s="34">
        <v>872.47</v>
      </c>
      <c r="E418" s="52">
        <v>171.73</v>
      </c>
      <c r="F418" s="40">
        <f t="shared" si="49"/>
        <v>0.19683198276158489</v>
      </c>
      <c r="G418" s="40">
        <f t="shared" si="50"/>
        <v>0.19683198276158489</v>
      </c>
    </row>
    <row r="419" spans="1:7" x14ac:dyDescent="0.25">
      <c r="A419" s="10" t="s">
        <v>81</v>
      </c>
      <c r="B419" s="1"/>
      <c r="C419" s="34">
        <v>1744.93</v>
      </c>
      <c r="D419" s="34">
        <v>1744.93</v>
      </c>
      <c r="E419" s="44">
        <v>352.48</v>
      </c>
      <c r="F419" s="40">
        <f t="shared" si="49"/>
        <v>0.20200237258801212</v>
      </c>
      <c r="G419" s="40">
        <f t="shared" si="50"/>
        <v>0.20200237258801212</v>
      </c>
    </row>
    <row r="420" spans="1:7" x14ac:dyDescent="0.25">
      <c r="A420" s="10" t="s">
        <v>82</v>
      </c>
      <c r="B420" s="1"/>
      <c r="C420" s="34">
        <v>0</v>
      </c>
      <c r="D420" s="34">
        <v>0</v>
      </c>
      <c r="E420" s="52">
        <v>0</v>
      </c>
      <c r="F420" s="40" t="str">
        <f t="shared" si="49"/>
        <v/>
      </c>
      <c r="G420" s="40" t="str">
        <f t="shared" si="50"/>
        <v/>
      </c>
    </row>
    <row r="421" spans="1:7" x14ac:dyDescent="0.25">
      <c r="A421" s="10" t="s">
        <v>85</v>
      </c>
      <c r="B421" s="1"/>
      <c r="C421" s="34">
        <v>11051.25</v>
      </c>
      <c r="D421" s="34">
        <v>11051.25</v>
      </c>
      <c r="E421" s="52">
        <v>1862.52</v>
      </c>
      <c r="F421" s="40">
        <f t="shared" si="49"/>
        <v>0.16853478113335596</v>
      </c>
      <c r="G421" s="40">
        <f t="shared" si="50"/>
        <v>0.16853478113335596</v>
      </c>
    </row>
    <row r="422" spans="1:7" x14ac:dyDescent="0.25">
      <c r="A422" s="10" t="s">
        <v>83</v>
      </c>
      <c r="B422" s="1"/>
      <c r="C422" s="34">
        <v>6688.91</v>
      </c>
      <c r="D422" s="34">
        <v>6688.91</v>
      </c>
      <c r="E422" s="44">
        <v>974.78</v>
      </c>
      <c r="F422" s="40">
        <f t="shared" si="49"/>
        <v>0.1457307692882697</v>
      </c>
      <c r="G422" s="40">
        <f t="shared" si="50"/>
        <v>0.1457307692882697</v>
      </c>
    </row>
    <row r="423" spans="1:7" ht="60" x14ac:dyDescent="0.25">
      <c r="A423" s="35" t="s">
        <v>46</v>
      </c>
      <c r="B423" s="27" t="s">
        <v>50</v>
      </c>
      <c r="C423" s="17">
        <f>SUM(C424:C436)</f>
        <v>250</v>
      </c>
      <c r="D423" s="17">
        <f t="shared" ref="D423:E423" si="52">SUM(D424:D436)</f>
        <v>250</v>
      </c>
      <c r="E423" s="17">
        <f t="shared" si="52"/>
        <v>22</v>
      </c>
      <c r="F423" s="39">
        <f t="shared" si="49"/>
        <v>8.7999999999999995E-2</v>
      </c>
      <c r="G423" s="39">
        <f t="shared" si="50"/>
        <v>8.7999999999999995E-2</v>
      </c>
    </row>
    <row r="424" spans="1:7" x14ac:dyDescent="0.25">
      <c r="A424" s="10" t="s">
        <v>72</v>
      </c>
      <c r="B424" s="1"/>
      <c r="C424" s="34">
        <v>20</v>
      </c>
      <c r="D424" s="52">
        <v>20</v>
      </c>
      <c r="E424" s="52">
        <v>2</v>
      </c>
      <c r="F424" s="40">
        <f t="shared" si="49"/>
        <v>0.1</v>
      </c>
      <c r="G424" s="40">
        <f t="shared" si="50"/>
        <v>0.1</v>
      </c>
    </row>
    <row r="425" spans="1:7" x14ac:dyDescent="0.25">
      <c r="A425" s="10" t="s">
        <v>73</v>
      </c>
      <c r="B425" s="1"/>
      <c r="C425" s="34">
        <v>10</v>
      </c>
      <c r="D425" s="52">
        <v>10</v>
      </c>
      <c r="E425" s="52">
        <v>6</v>
      </c>
      <c r="F425" s="40">
        <f t="shared" si="49"/>
        <v>0.6</v>
      </c>
      <c r="G425" s="40">
        <f t="shared" si="50"/>
        <v>0.6</v>
      </c>
    </row>
    <row r="426" spans="1:7" x14ac:dyDescent="0.25">
      <c r="A426" s="10" t="s">
        <v>74</v>
      </c>
      <c r="B426" s="1"/>
      <c r="C426" s="34">
        <v>4</v>
      </c>
      <c r="D426" s="52">
        <v>4</v>
      </c>
      <c r="E426" s="52">
        <v>0</v>
      </c>
      <c r="F426" s="40">
        <f t="shared" si="49"/>
        <v>0</v>
      </c>
      <c r="G426" s="40">
        <f t="shared" si="50"/>
        <v>0</v>
      </c>
    </row>
    <row r="427" spans="1:7" x14ac:dyDescent="0.25">
      <c r="A427" s="10" t="s">
        <v>75</v>
      </c>
      <c r="B427" s="1"/>
      <c r="C427" s="34">
        <v>22</v>
      </c>
      <c r="D427" s="52">
        <v>22</v>
      </c>
      <c r="E427" s="52">
        <v>0</v>
      </c>
      <c r="F427" s="40">
        <f t="shared" si="49"/>
        <v>0</v>
      </c>
      <c r="G427" s="40">
        <f t="shared" si="50"/>
        <v>0</v>
      </c>
    </row>
    <row r="428" spans="1:7" ht="15" customHeight="1" x14ac:dyDescent="0.25">
      <c r="A428" s="10" t="s">
        <v>76</v>
      </c>
      <c r="B428" s="1"/>
      <c r="C428" s="34">
        <v>28</v>
      </c>
      <c r="D428" s="52">
        <v>28</v>
      </c>
      <c r="E428" s="52">
        <v>2</v>
      </c>
      <c r="F428" s="40">
        <f t="shared" si="49"/>
        <v>7.1428571428571425E-2</v>
      </c>
      <c r="G428" s="40">
        <f t="shared" si="50"/>
        <v>7.1428571428571425E-2</v>
      </c>
    </row>
    <row r="429" spans="1:7" x14ac:dyDescent="0.25">
      <c r="A429" s="10" t="s">
        <v>77</v>
      </c>
      <c r="B429" s="1"/>
      <c r="C429" s="34">
        <v>16</v>
      </c>
      <c r="D429" s="52">
        <v>16</v>
      </c>
      <c r="E429" s="52">
        <v>6</v>
      </c>
      <c r="F429" s="40">
        <f t="shared" si="49"/>
        <v>0.375</v>
      </c>
      <c r="G429" s="40">
        <f t="shared" si="50"/>
        <v>0.375</v>
      </c>
    </row>
    <row r="430" spans="1:7" x14ac:dyDescent="0.25">
      <c r="A430" s="10" t="s">
        <v>78</v>
      </c>
      <c r="B430" s="1"/>
      <c r="C430" s="34">
        <v>24</v>
      </c>
      <c r="D430" s="52">
        <v>24</v>
      </c>
      <c r="E430" s="52">
        <v>0</v>
      </c>
      <c r="F430" s="40">
        <f t="shared" si="49"/>
        <v>0</v>
      </c>
      <c r="G430" s="40">
        <f t="shared" si="50"/>
        <v>0</v>
      </c>
    </row>
    <row r="431" spans="1:7" x14ac:dyDescent="0.25">
      <c r="A431" s="10" t="s">
        <v>79</v>
      </c>
      <c r="B431" s="1"/>
      <c r="C431" s="34">
        <v>24</v>
      </c>
      <c r="D431" s="52">
        <v>24</v>
      </c>
      <c r="E431" s="52">
        <v>0</v>
      </c>
      <c r="F431" s="40">
        <f t="shared" si="49"/>
        <v>0</v>
      </c>
      <c r="G431" s="40">
        <f t="shared" si="50"/>
        <v>0</v>
      </c>
    </row>
    <row r="432" spans="1:7" x14ac:dyDescent="0.25">
      <c r="A432" s="10" t="s">
        <v>80</v>
      </c>
      <c r="B432" s="1"/>
      <c r="C432" s="34">
        <v>6</v>
      </c>
      <c r="D432" s="52">
        <v>6</v>
      </c>
      <c r="E432" s="52">
        <v>0</v>
      </c>
      <c r="F432" s="40">
        <f t="shared" si="49"/>
        <v>0</v>
      </c>
      <c r="G432" s="40">
        <f t="shared" si="50"/>
        <v>0</v>
      </c>
    </row>
    <row r="433" spans="1:7" x14ac:dyDescent="0.25">
      <c r="A433" s="10" t="s">
        <v>81</v>
      </c>
      <c r="B433" s="1"/>
      <c r="C433" s="34">
        <v>10</v>
      </c>
      <c r="D433" s="52">
        <v>10</v>
      </c>
      <c r="E433" s="52">
        <v>0</v>
      </c>
      <c r="F433" s="40">
        <f t="shared" si="49"/>
        <v>0</v>
      </c>
      <c r="G433" s="40">
        <f t="shared" si="50"/>
        <v>0</v>
      </c>
    </row>
    <row r="434" spans="1:7" x14ac:dyDescent="0.25">
      <c r="A434" s="10" t="s">
        <v>82</v>
      </c>
      <c r="B434" s="1"/>
      <c r="C434" s="34">
        <v>10</v>
      </c>
      <c r="D434" s="52">
        <v>10</v>
      </c>
      <c r="E434" s="52">
        <v>4</v>
      </c>
      <c r="F434" s="40">
        <f t="shared" si="49"/>
        <v>0.4</v>
      </c>
      <c r="G434" s="40">
        <f t="shared" si="50"/>
        <v>0.4</v>
      </c>
    </row>
    <row r="435" spans="1:7" x14ac:dyDescent="0.25">
      <c r="A435" s="10" t="s">
        <v>85</v>
      </c>
      <c r="B435" s="1"/>
      <c r="C435" s="34">
        <v>52</v>
      </c>
      <c r="D435" s="52">
        <v>52</v>
      </c>
      <c r="E435" s="52">
        <v>0</v>
      </c>
      <c r="F435" s="40">
        <f t="shared" si="49"/>
        <v>0</v>
      </c>
      <c r="G435" s="40">
        <f t="shared" si="50"/>
        <v>0</v>
      </c>
    </row>
    <row r="436" spans="1:7" x14ac:dyDescent="0.25">
      <c r="A436" s="10" t="s">
        <v>83</v>
      </c>
      <c r="B436" s="1"/>
      <c r="C436" s="34">
        <v>24</v>
      </c>
      <c r="D436" s="52">
        <v>24</v>
      </c>
      <c r="E436" s="52">
        <v>2</v>
      </c>
      <c r="F436" s="40">
        <f t="shared" si="49"/>
        <v>8.3333333333333329E-2</v>
      </c>
      <c r="G436" s="40">
        <f t="shared" si="50"/>
        <v>8.3333333333333329E-2</v>
      </c>
    </row>
    <row r="437" spans="1:7" ht="90" x14ac:dyDescent="0.25">
      <c r="A437" s="35" t="s">
        <v>51</v>
      </c>
      <c r="B437" s="27" t="s">
        <v>52</v>
      </c>
      <c r="C437" s="17">
        <f>SUM(C438:C447)</f>
        <v>29528.9</v>
      </c>
      <c r="D437" s="17">
        <f t="shared" ref="D437:E437" si="53">SUM(D438:D447)</f>
        <v>29528.9</v>
      </c>
      <c r="E437" s="17">
        <f t="shared" si="53"/>
        <v>0</v>
      </c>
      <c r="F437" s="39">
        <f t="shared" si="49"/>
        <v>0</v>
      </c>
      <c r="G437" s="39">
        <f t="shared" si="50"/>
        <v>0</v>
      </c>
    </row>
    <row r="438" spans="1:7" x14ac:dyDescent="0.25">
      <c r="A438" s="10" t="s">
        <v>72</v>
      </c>
      <c r="B438" s="1"/>
      <c r="C438" s="34">
        <v>3768</v>
      </c>
      <c r="D438" s="34">
        <v>3768</v>
      </c>
      <c r="E438" s="52">
        <v>0</v>
      </c>
      <c r="F438" s="40">
        <f t="shared" si="49"/>
        <v>0</v>
      </c>
      <c r="G438" s="40">
        <f t="shared" si="50"/>
        <v>0</v>
      </c>
    </row>
    <row r="439" spans="1:7" x14ac:dyDescent="0.25">
      <c r="A439" s="10" t="s">
        <v>73</v>
      </c>
      <c r="B439" s="1"/>
      <c r="C439" s="34">
        <v>2928.8</v>
      </c>
      <c r="D439" s="34">
        <v>2928.8</v>
      </c>
      <c r="E439" s="52">
        <v>0</v>
      </c>
      <c r="F439" s="40">
        <f t="shared" si="49"/>
        <v>0</v>
      </c>
      <c r="G439" s="40">
        <f t="shared" si="50"/>
        <v>0</v>
      </c>
    </row>
    <row r="440" spans="1:7" x14ac:dyDescent="0.25">
      <c r="A440" s="10" t="s">
        <v>74</v>
      </c>
      <c r="B440" s="1"/>
      <c r="C440" s="34">
        <v>1802.2</v>
      </c>
      <c r="D440" s="34">
        <v>1802.2</v>
      </c>
      <c r="E440" s="52">
        <v>0</v>
      </c>
      <c r="F440" s="40">
        <f t="shared" si="49"/>
        <v>0</v>
      </c>
      <c r="G440" s="40">
        <f t="shared" si="50"/>
        <v>0</v>
      </c>
    </row>
    <row r="441" spans="1:7" x14ac:dyDescent="0.25">
      <c r="A441" s="10" t="s">
        <v>75</v>
      </c>
      <c r="B441" s="1"/>
      <c r="C441" s="34">
        <v>2165.1</v>
      </c>
      <c r="D441" s="34">
        <v>2165.1</v>
      </c>
      <c r="E441" s="52">
        <v>0</v>
      </c>
      <c r="F441" s="40">
        <f t="shared" si="49"/>
        <v>0</v>
      </c>
      <c r="G441" s="40">
        <f t="shared" si="50"/>
        <v>0</v>
      </c>
    </row>
    <row r="442" spans="1:7" ht="15" customHeight="1" x14ac:dyDescent="0.25">
      <c r="A442" s="10" t="s">
        <v>76</v>
      </c>
      <c r="B442" s="1"/>
      <c r="C442" s="34">
        <v>2887.7</v>
      </c>
      <c r="D442" s="34">
        <v>2887.7</v>
      </c>
      <c r="E442" s="52">
        <v>0</v>
      </c>
      <c r="F442" s="40">
        <f t="shared" si="49"/>
        <v>0</v>
      </c>
      <c r="G442" s="40">
        <f t="shared" si="50"/>
        <v>0</v>
      </c>
    </row>
    <row r="443" spans="1:7" x14ac:dyDescent="0.25">
      <c r="A443" s="10" t="s">
        <v>77</v>
      </c>
      <c r="B443" s="1"/>
      <c r="C443" s="34">
        <v>3073.7</v>
      </c>
      <c r="D443" s="34">
        <v>3073.7</v>
      </c>
      <c r="E443" s="52">
        <v>0</v>
      </c>
      <c r="F443" s="40">
        <f t="shared" si="49"/>
        <v>0</v>
      </c>
      <c r="G443" s="40">
        <f t="shared" si="50"/>
        <v>0</v>
      </c>
    </row>
    <row r="444" spans="1:7" x14ac:dyDescent="0.25">
      <c r="A444" s="10" t="s">
        <v>78</v>
      </c>
      <c r="B444" s="1"/>
      <c r="C444" s="34">
        <v>4362.8</v>
      </c>
      <c r="D444" s="34">
        <v>4362.8</v>
      </c>
      <c r="E444" s="52">
        <v>0</v>
      </c>
      <c r="F444" s="40">
        <f t="shared" si="49"/>
        <v>0</v>
      </c>
      <c r="G444" s="40">
        <f t="shared" si="50"/>
        <v>0</v>
      </c>
    </row>
    <row r="445" spans="1:7" x14ac:dyDescent="0.25">
      <c r="A445" s="10" t="s">
        <v>79</v>
      </c>
      <c r="B445" s="1"/>
      <c r="C445" s="34">
        <v>4505.6000000000004</v>
      </c>
      <c r="D445" s="34">
        <v>4505.6000000000004</v>
      </c>
      <c r="E445" s="52">
        <v>0</v>
      </c>
      <c r="F445" s="40">
        <f t="shared" si="49"/>
        <v>0</v>
      </c>
      <c r="G445" s="40">
        <f t="shared" si="50"/>
        <v>0</v>
      </c>
    </row>
    <row r="446" spans="1:7" x14ac:dyDescent="0.25">
      <c r="A446" s="10" t="s">
        <v>80</v>
      </c>
      <c r="B446" s="1"/>
      <c r="C446" s="34">
        <v>1763.8</v>
      </c>
      <c r="D446" s="34">
        <v>1763.8</v>
      </c>
      <c r="E446" s="52">
        <v>0</v>
      </c>
      <c r="F446" s="40">
        <f t="shared" si="49"/>
        <v>0</v>
      </c>
      <c r="G446" s="40">
        <f t="shared" si="50"/>
        <v>0</v>
      </c>
    </row>
    <row r="447" spans="1:7" x14ac:dyDescent="0.25">
      <c r="A447" s="10" t="s">
        <v>81</v>
      </c>
      <c r="B447" s="1"/>
      <c r="C447" s="34">
        <v>2271.1999999999998</v>
      </c>
      <c r="D447" s="34">
        <v>2271.1999999999998</v>
      </c>
      <c r="E447" s="52">
        <v>0</v>
      </c>
      <c r="F447" s="40">
        <f t="shared" si="49"/>
        <v>0</v>
      </c>
      <c r="G447" s="40">
        <f t="shared" si="50"/>
        <v>0</v>
      </c>
    </row>
    <row r="448" spans="1:7" ht="90" x14ac:dyDescent="0.25">
      <c r="A448" s="35" t="s">
        <v>53</v>
      </c>
      <c r="B448" s="27" t="s">
        <v>54</v>
      </c>
      <c r="C448" s="17">
        <f>SUM(C449:C461)</f>
        <v>37.9</v>
      </c>
      <c r="D448" s="17">
        <f t="shared" ref="D448:E448" si="54">SUM(D449:D461)</f>
        <v>37.9</v>
      </c>
      <c r="E448" s="17">
        <f t="shared" si="54"/>
        <v>0</v>
      </c>
      <c r="F448" s="39">
        <f t="shared" si="49"/>
        <v>0</v>
      </c>
      <c r="G448" s="39">
        <f t="shared" si="50"/>
        <v>0</v>
      </c>
    </row>
    <row r="449" spans="1:7" x14ac:dyDescent="0.25">
      <c r="A449" s="10" t="s">
        <v>72</v>
      </c>
      <c r="B449" s="12"/>
      <c r="C449" s="9">
        <v>1.72</v>
      </c>
      <c r="D449" s="44">
        <v>1.72</v>
      </c>
      <c r="E449" s="44">
        <v>0</v>
      </c>
      <c r="F449" s="40">
        <f t="shared" si="49"/>
        <v>0</v>
      </c>
      <c r="G449" s="40">
        <f t="shared" si="50"/>
        <v>0</v>
      </c>
    </row>
    <row r="450" spans="1:7" x14ac:dyDescent="0.25">
      <c r="A450" s="10" t="s">
        <v>73</v>
      </c>
      <c r="B450" s="12"/>
      <c r="C450" s="9">
        <v>2.0099999999999998</v>
      </c>
      <c r="D450" s="44">
        <v>2.0099999999999998</v>
      </c>
      <c r="E450" s="44">
        <v>0</v>
      </c>
      <c r="F450" s="40">
        <f t="shared" si="49"/>
        <v>0</v>
      </c>
      <c r="G450" s="40">
        <f t="shared" si="50"/>
        <v>0</v>
      </c>
    </row>
    <row r="451" spans="1:7" x14ac:dyDescent="0.25">
      <c r="A451" s="10" t="s">
        <v>74</v>
      </c>
      <c r="B451" s="12"/>
      <c r="C451" s="9">
        <v>2.0099999999999998</v>
      </c>
      <c r="D451" s="44">
        <v>2.0099999999999998</v>
      </c>
      <c r="E451" s="44">
        <v>0</v>
      </c>
      <c r="F451" s="40">
        <f t="shared" si="49"/>
        <v>0</v>
      </c>
      <c r="G451" s="40">
        <f t="shared" si="50"/>
        <v>0</v>
      </c>
    </row>
    <row r="452" spans="1:7" x14ac:dyDescent="0.25">
      <c r="A452" s="10" t="s">
        <v>75</v>
      </c>
      <c r="B452" s="12"/>
      <c r="C452" s="9">
        <v>2.2999999999999998</v>
      </c>
      <c r="D452" s="44">
        <v>2.2999999999999998</v>
      </c>
      <c r="E452" s="44">
        <v>0</v>
      </c>
      <c r="F452" s="40">
        <f t="shared" si="49"/>
        <v>0</v>
      </c>
      <c r="G452" s="40">
        <f t="shared" si="50"/>
        <v>0</v>
      </c>
    </row>
    <row r="453" spans="1:7" ht="15" customHeight="1" x14ac:dyDescent="0.25">
      <c r="A453" s="10" t="s">
        <v>76</v>
      </c>
      <c r="B453" s="12"/>
      <c r="C453" s="9">
        <v>1.72</v>
      </c>
      <c r="D453" s="44">
        <v>1.72</v>
      </c>
      <c r="E453" s="44">
        <v>0</v>
      </c>
      <c r="F453" s="40">
        <f t="shared" si="49"/>
        <v>0</v>
      </c>
      <c r="G453" s="40">
        <f t="shared" si="50"/>
        <v>0</v>
      </c>
    </row>
    <row r="454" spans="1:7" x14ac:dyDescent="0.25">
      <c r="A454" s="10" t="s">
        <v>77</v>
      </c>
      <c r="B454" s="12"/>
      <c r="C454" s="9">
        <v>2.2999999999999998</v>
      </c>
      <c r="D454" s="44">
        <v>2.2999999999999998</v>
      </c>
      <c r="E454" s="44">
        <v>0</v>
      </c>
      <c r="F454" s="40">
        <f t="shared" si="49"/>
        <v>0</v>
      </c>
      <c r="G454" s="40">
        <f t="shared" si="50"/>
        <v>0</v>
      </c>
    </row>
    <row r="455" spans="1:7" x14ac:dyDescent="0.25">
      <c r="A455" s="10" t="s">
        <v>78</v>
      </c>
      <c r="B455" s="12"/>
      <c r="C455" s="9">
        <v>2.2999999999999998</v>
      </c>
      <c r="D455" s="44">
        <v>2.2999999999999998</v>
      </c>
      <c r="E455" s="44">
        <v>0</v>
      </c>
      <c r="F455" s="40">
        <f t="shared" si="49"/>
        <v>0</v>
      </c>
      <c r="G455" s="40">
        <f t="shared" si="50"/>
        <v>0</v>
      </c>
    </row>
    <row r="456" spans="1:7" x14ac:dyDescent="0.25">
      <c r="A456" s="10" t="s">
        <v>79</v>
      </c>
      <c r="B456" s="12"/>
      <c r="C456" s="9">
        <v>2.2999999999999998</v>
      </c>
      <c r="D456" s="44">
        <v>2.2999999999999998</v>
      </c>
      <c r="E456" s="44">
        <v>0</v>
      </c>
      <c r="F456" s="40">
        <f t="shared" si="49"/>
        <v>0</v>
      </c>
      <c r="G456" s="40">
        <f t="shared" si="50"/>
        <v>0</v>
      </c>
    </row>
    <row r="457" spans="1:7" x14ac:dyDescent="0.25">
      <c r="A457" s="10" t="s">
        <v>80</v>
      </c>
      <c r="B457" s="12"/>
      <c r="C457" s="9">
        <v>2.0099999999999998</v>
      </c>
      <c r="D457" s="44">
        <v>2.0099999999999998</v>
      </c>
      <c r="E457" s="44">
        <v>0</v>
      </c>
      <c r="F457" s="40">
        <f t="shared" si="49"/>
        <v>0</v>
      </c>
      <c r="G457" s="40">
        <f t="shared" si="50"/>
        <v>0</v>
      </c>
    </row>
    <row r="458" spans="1:7" x14ac:dyDescent="0.25">
      <c r="A458" s="10" t="s">
        <v>81</v>
      </c>
      <c r="B458" s="12"/>
      <c r="C458" s="9">
        <v>2.0099999999999998</v>
      </c>
      <c r="D458" s="44">
        <v>2.0099999999999998</v>
      </c>
      <c r="E458" s="44">
        <v>0</v>
      </c>
      <c r="F458" s="40">
        <f t="shared" si="49"/>
        <v>0</v>
      </c>
      <c r="G458" s="40">
        <f t="shared" si="50"/>
        <v>0</v>
      </c>
    </row>
    <row r="459" spans="1:7" x14ac:dyDescent="0.25">
      <c r="A459" s="10" t="s">
        <v>82</v>
      </c>
      <c r="B459" s="12"/>
      <c r="C459" s="9">
        <v>2.87</v>
      </c>
      <c r="D459" s="44">
        <v>2.87</v>
      </c>
      <c r="E459" s="44">
        <v>0</v>
      </c>
      <c r="F459" s="40">
        <f t="shared" si="49"/>
        <v>0</v>
      </c>
      <c r="G459" s="40">
        <f t="shared" si="50"/>
        <v>0</v>
      </c>
    </row>
    <row r="460" spans="1:7" x14ac:dyDescent="0.25">
      <c r="A460" s="10" t="s">
        <v>85</v>
      </c>
      <c r="B460" s="12"/>
      <c r="C460" s="9">
        <v>11.48</v>
      </c>
      <c r="D460" s="44">
        <v>11.48</v>
      </c>
      <c r="E460" s="44">
        <v>0</v>
      </c>
      <c r="F460" s="40">
        <f t="shared" si="49"/>
        <v>0</v>
      </c>
      <c r="G460" s="40">
        <f t="shared" si="50"/>
        <v>0</v>
      </c>
    </row>
    <row r="461" spans="1:7" x14ac:dyDescent="0.25">
      <c r="A461" s="10" t="s">
        <v>83</v>
      </c>
      <c r="B461" s="12"/>
      <c r="C461" s="9">
        <v>2.87</v>
      </c>
      <c r="D461" s="44">
        <v>2.87</v>
      </c>
      <c r="E461" s="44">
        <v>0</v>
      </c>
      <c r="F461" s="40">
        <f t="shared" si="49"/>
        <v>0</v>
      </c>
      <c r="G461" s="40">
        <f t="shared" si="50"/>
        <v>0</v>
      </c>
    </row>
    <row r="462" spans="1:7" ht="60" x14ac:dyDescent="0.25">
      <c r="A462" s="35" t="s">
        <v>55</v>
      </c>
      <c r="B462" s="27" t="s">
        <v>56</v>
      </c>
      <c r="C462" s="17">
        <f>SUM(C463:C577)</f>
        <v>36254.099999999933</v>
      </c>
      <c r="D462" s="17">
        <f t="shared" ref="D462:E462" si="55">SUM(D463:D577)</f>
        <v>36254.099999999933</v>
      </c>
      <c r="E462" s="17">
        <f t="shared" si="55"/>
        <v>7284.49</v>
      </c>
      <c r="F462" s="39">
        <f t="shared" ref="F462:F520" si="56">IFERROR(E462/C462,"")</f>
        <v>0.20092872254448499</v>
      </c>
      <c r="G462" s="39">
        <f t="shared" ref="G462:G520" si="57">IFERROR(E462/D462,"")</f>
        <v>0.20092872254448499</v>
      </c>
    </row>
    <row r="463" spans="1:7" x14ac:dyDescent="0.25">
      <c r="A463" s="10" t="s">
        <v>138</v>
      </c>
      <c r="B463" s="12"/>
      <c r="C463" s="9">
        <v>411.05</v>
      </c>
      <c r="D463" s="44">
        <v>411.05</v>
      </c>
      <c r="E463" s="53">
        <v>102.76</v>
      </c>
      <c r="F463" s="40">
        <f t="shared" si="56"/>
        <v>0.24999391801484006</v>
      </c>
      <c r="G463" s="40">
        <f t="shared" si="57"/>
        <v>0.24999391801484006</v>
      </c>
    </row>
    <row r="464" spans="1:7" x14ac:dyDescent="0.25">
      <c r="A464" s="10" t="s">
        <v>139</v>
      </c>
      <c r="B464" s="12"/>
      <c r="C464" s="9">
        <v>411.05</v>
      </c>
      <c r="D464" s="44">
        <v>411.05</v>
      </c>
      <c r="E464" s="44">
        <v>41.77</v>
      </c>
      <c r="F464" s="40">
        <f t="shared" si="56"/>
        <v>0.10161780805254836</v>
      </c>
      <c r="G464" s="40">
        <f t="shared" si="57"/>
        <v>0.10161780805254836</v>
      </c>
    </row>
    <row r="465" spans="1:7" x14ac:dyDescent="0.25">
      <c r="A465" s="10" t="s">
        <v>140</v>
      </c>
      <c r="B465" s="12"/>
      <c r="C465" s="9">
        <v>411.05</v>
      </c>
      <c r="D465" s="44">
        <v>411.05</v>
      </c>
      <c r="E465" s="44">
        <v>99.59</v>
      </c>
      <c r="F465" s="40">
        <f t="shared" si="56"/>
        <v>0.24228196083201556</v>
      </c>
      <c r="G465" s="40">
        <f t="shared" si="57"/>
        <v>0.24228196083201556</v>
      </c>
    </row>
    <row r="466" spans="1:7" x14ac:dyDescent="0.25">
      <c r="A466" s="10" t="s">
        <v>141</v>
      </c>
      <c r="B466" s="12"/>
      <c r="C466" s="9">
        <v>164.42</v>
      </c>
      <c r="D466" s="44">
        <v>164.42</v>
      </c>
      <c r="E466" s="44">
        <v>34.659999999999997</v>
      </c>
      <c r="F466" s="40">
        <f t="shared" si="56"/>
        <v>0.21080160564408224</v>
      </c>
      <c r="G466" s="40">
        <f t="shared" si="57"/>
        <v>0.21080160564408224</v>
      </c>
    </row>
    <row r="467" spans="1:7" x14ac:dyDescent="0.25">
      <c r="A467" s="10" t="s">
        <v>142</v>
      </c>
      <c r="B467" s="12"/>
      <c r="C467" s="9">
        <v>822.09</v>
      </c>
      <c r="D467" s="44">
        <v>822.09</v>
      </c>
      <c r="E467" s="44">
        <v>205.52</v>
      </c>
      <c r="F467" s="40">
        <f t="shared" si="56"/>
        <v>0.24999695897042903</v>
      </c>
      <c r="G467" s="40">
        <f t="shared" si="57"/>
        <v>0.24999695897042903</v>
      </c>
    </row>
    <row r="468" spans="1:7" x14ac:dyDescent="0.25">
      <c r="A468" s="10" t="s">
        <v>143</v>
      </c>
      <c r="B468" s="12"/>
      <c r="C468" s="9">
        <v>822.09</v>
      </c>
      <c r="D468" s="44">
        <v>822.09</v>
      </c>
      <c r="E468" s="44">
        <v>184.66</v>
      </c>
      <c r="F468" s="40">
        <f t="shared" si="56"/>
        <v>0.22462260823024241</v>
      </c>
      <c r="G468" s="40">
        <f t="shared" si="57"/>
        <v>0.22462260823024241</v>
      </c>
    </row>
    <row r="469" spans="1:7" x14ac:dyDescent="0.25">
      <c r="A469" s="10" t="s">
        <v>144</v>
      </c>
      <c r="B469" s="12"/>
      <c r="C469" s="9">
        <v>411.05</v>
      </c>
      <c r="D469" s="44">
        <v>411.05</v>
      </c>
      <c r="E469" s="44">
        <v>89.16</v>
      </c>
      <c r="F469" s="40">
        <f t="shared" si="56"/>
        <v>0.21690791874467824</v>
      </c>
      <c r="G469" s="40">
        <f t="shared" si="57"/>
        <v>0.21690791874467824</v>
      </c>
    </row>
    <row r="470" spans="1:7" x14ac:dyDescent="0.25">
      <c r="A470" s="10" t="s">
        <v>145</v>
      </c>
      <c r="B470" s="12"/>
      <c r="C470" s="9">
        <v>164.42</v>
      </c>
      <c r="D470" s="44">
        <v>164.42</v>
      </c>
      <c r="E470" s="44">
        <v>41.11</v>
      </c>
      <c r="F470" s="40">
        <f t="shared" si="56"/>
        <v>0.25003040992579978</v>
      </c>
      <c r="G470" s="40">
        <f t="shared" si="57"/>
        <v>0.25003040992579978</v>
      </c>
    </row>
    <row r="471" spans="1:7" ht="15.75" customHeight="1" x14ac:dyDescent="0.25">
      <c r="A471" s="10" t="s">
        <v>146</v>
      </c>
      <c r="B471" s="12"/>
      <c r="C471" s="9">
        <v>411.05</v>
      </c>
      <c r="D471" s="44">
        <v>411.05</v>
      </c>
      <c r="E471" s="44">
        <v>0</v>
      </c>
      <c r="F471" s="40">
        <f t="shared" si="56"/>
        <v>0</v>
      </c>
      <c r="G471" s="40">
        <f t="shared" si="57"/>
        <v>0</v>
      </c>
    </row>
    <row r="472" spans="1:7" x14ac:dyDescent="0.25">
      <c r="A472" s="10" t="s">
        <v>147</v>
      </c>
      <c r="B472" s="12"/>
      <c r="C472" s="9">
        <v>411.05</v>
      </c>
      <c r="D472" s="44">
        <v>411.05</v>
      </c>
      <c r="E472" s="44">
        <v>95.7</v>
      </c>
      <c r="F472" s="40">
        <f t="shared" si="56"/>
        <v>0.2328183919231237</v>
      </c>
      <c r="G472" s="40">
        <f t="shared" si="57"/>
        <v>0.2328183919231237</v>
      </c>
    </row>
    <row r="473" spans="1:7" x14ac:dyDescent="0.25">
      <c r="A473" s="10" t="s">
        <v>148</v>
      </c>
      <c r="B473" s="12"/>
      <c r="C473" s="9">
        <v>411.05</v>
      </c>
      <c r="D473" s="44">
        <v>411.05</v>
      </c>
      <c r="E473" s="44">
        <v>102.76</v>
      </c>
      <c r="F473" s="40">
        <f t="shared" si="56"/>
        <v>0.24999391801484006</v>
      </c>
      <c r="G473" s="40">
        <f t="shared" si="57"/>
        <v>0.24999391801484006</v>
      </c>
    </row>
    <row r="474" spans="1:7" x14ac:dyDescent="0.25">
      <c r="A474" s="10" t="s">
        <v>149</v>
      </c>
      <c r="B474" s="12"/>
      <c r="C474" s="9">
        <v>411.05</v>
      </c>
      <c r="D474" s="44">
        <v>411.05</v>
      </c>
      <c r="E474" s="44">
        <v>92.98</v>
      </c>
      <c r="F474" s="40">
        <f t="shared" si="56"/>
        <v>0.22620119206909137</v>
      </c>
      <c r="G474" s="40">
        <f t="shared" si="57"/>
        <v>0.22620119206909137</v>
      </c>
    </row>
    <row r="475" spans="1:7" x14ac:dyDescent="0.25">
      <c r="A475" s="10" t="s">
        <v>150</v>
      </c>
      <c r="B475" s="12"/>
      <c r="C475" s="9">
        <v>164.42</v>
      </c>
      <c r="D475" s="44">
        <v>164.42</v>
      </c>
      <c r="E475" s="44">
        <v>37.93</v>
      </c>
      <c r="F475" s="40">
        <f t="shared" si="56"/>
        <v>0.23068969711713905</v>
      </c>
      <c r="G475" s="40">
        <f t="shared" si="57"/>
        <v>0.23068969711713905</v>
      </c>
    </row>
    <row r="476" spans="1:7" x14ac:dyDescent="0.25">
      <c r="A476" s="10" t="s">
        <v>151</v>
      </c>
      <c r="B476" s="12"/>
      <c r="C476" s="9">
        <v>164.42</v>
      </c>
      <c r="D476" s="44">
        <v>164.42</v>
      </c>
      <c r="E476" s="44">
        <v>41.1</v>
      </c>
      <c r="F476" s="40">
        <f t="shared" si="56"/>
        <v>0.24996959007420025</v>
      </c>
      <c r="G476" s="40">
        <f t="shared" si="57"/>
        <v>0.24996959007420025</v>
      </c>
    </row>
    <row r="477" spans="1:7" x14ac:dyDescent="0.25">
      <c r="A477" s="10" t="s">
        <v>152</v>
      </c>
      <c r="B477" s="12"/>
      <c r="C477" s="9">
        <v>164.42</v>
      </c>
      <c r="D477" s="44">
        <v>164.42</v>
      </c>
      <c r="E477" s="44">
        <v>41.1</v>
      </c>
      <c r="F477" s="40">
        <f t="shared" si="56"/>
        <v>0.24996959007420025</v>
      </c>
      <c r="G477" s="40">
        <f t="shared" si="57"/>
        <v>0.24996959007420025</v>
      </c>
    </row>
    <row r="478" spans="1:7" x14ac:dyDescent="0.25">
      <c r="A478" s="10" t="s">
        <v>153</v>
      </c>
      <c r="B478" s="12"/>
      <c r="C478" s="9">
        <v>411.05</v>
      </c>
      <c r="D478" s="44">
        <v>411.05</v>
      </c>
      <c r="E478" s="44">
        <v>97.65</v>
      </c>
      <c r="F478" s="40">
        <f t="shared" si="56"/>
        <v>0.23756234034788956</v>
      </c>
      <c r="G478" s="40">
        <f t="shared" si="57"/>
        <v>0.23756234034788956</v>
      </c>
    </row>
    <row r="479" spans="1:7" x14ac:dyDescent="0.25">
      <c r="A479" s="10" t="s">
        <v>154</v>
      </c>
      <c r="B479" s="12"/>
      <c r="C479" s="9">
        <v>164.42</v>
      </c>
      <c r="D479" s="44">
        <v>164.42</v>
      </c>
      <c r="E479" s="44">
        <v>41.11</v>
      </c>
      <c r="F479" s="40">
        <f t="shared" si="56"/>
        <v>0.25003040992579978</v>
      </c>
      <c r="G479" s="40">
        <f t="shared" si="57"/>
        <v>0.25003040992579978</v>
      </c>
    </row>
    <row r="480" spans="1:7" x14ac:dyDescent="0.25">
      <c r="A480" s="10" t="s">
        <v>155</v>
      </c>
      <c r="B480" s="12"/>
      <c r="C480" s="9">
        <v>411.05</v>
      </c>
      <c r="D480" s="44">
        <v>411.05</v>
      </c>
      <c r="E480" s="44">
        <v>102.76</v>
      </c>
      <c r="F480" s="40">
        <f t="shared" si="56"/>
        <v>0.24999391801484006</v>
      </c>
      <c r="G480" s="40">
        <f t="shared" si="57"/>
        <v>0.24999391801484006</v>
      </c>
    </row>
    <row r="481" spans="1:7" x14ac:dyDescent="0.25">
      <c r="A481" s="10" t="s">
        <v>156</v>
      </c>
      <c r="B481" s="12"/>
      <c r="C481" s="9">
        <v>411.05</v>
      </c>
      <c r="D481" s="44">
        <v>411.05</v>
      </c>
      <c r="E481" s="44">
        <v>102.76</v>
      </c>
      <c r="F481" s="40">
        <f t="shared" si="56"/>
        <v>0.24999391801484006</v>
      </c>
      <c r="G481" s="40">
        <f t="shared" si="57"/>
        <v>0.24999391801484006</v>
      </c>
    </row>
    <row r="482" spans="1:7" x14ac:dyDescent="0.25">
      <c r="A482" s="10" t="s">
        <v>157</v>
      </c>
      <c r="B482" s="12"/>
      <c r="C482" s="9">
        <v>164.42</v>
      </c>
      <c r="D482" s="44">
        <v>164.42</v>
      </c>
      <c r="E482" s="44">
        <v>41.1</v>
      </c>
      <c r="F482" s="40">
        <f t="shared" si="56"/>
        <v>0.24996959007420025</v>
      </c>
      <c r="G482" s="40">
        <f t="shared" si="57"/>
        <v>0.24996959007420025</v>
      </c>
    </row>
    <row r="483" spans="1:7" x14ac:dyDescent="0.25">
      <c r="A483" s="10" t="s">
        <v>158</v>
      </c>
      <c r="B483" s="12"/>
      <c r="C483" s="9">
        <v>411.05</v>
      </c>
      <c r="D483" s="44">
        <v>411.05</v>
      </c>
      <c r="E483" s="44">
        <v>102.76</v>
      </c>
      <c r="F483" s="40">
        <f t="shared" si="56"/>
        <v>0.24999391801484006</v>
      </c>
      <c r="G483" s="40">
        <f t="shared" si="57"/>
        <v>0.24999391801484006</v>
      </c>
    </row>
    <row r="484" spans="1:7" x14ac:dyDescent="0.25">
      <c r="A484" s="10" t="s">
        <v>159</v>
      </c>
      <c r="B484" s="12"/>
      <c r="C484" s="9">
        <v>164.42</v>
      </c>
      <c r="D484" s="44">
        <v>164.42</v>
      </c>
      <c r="E484" s="44">
        <v>41.1</v>
      </c>
      <c r="F484" s="40">
        <f t="shared" si="56"/>
        <v>0.24996959007420025</v>
      </c>
      <c r="G484" s="40">
        <f t="shared" si="57"/>
        <v>0.24996959007420025</v>
      </c>
    </row>
    <row r="485" spans="1:7" x14ac:dyDescent="0.25">
      <c r="A485" s="10" t="s">
        <v>160</v>
      </c>
      <c r="B485" s="12"/>
      <c r="C485" s="9">
        <v>411.05</v>
      </c>
      <c r="D485" s="44">
        <v>411.05</v>
      </c>
      <c r="E485" s="44">
        <v>102.76</v>
      </c>
      <c r="F485" s="40">
        <f t="shared" si="56"/>
        <v>0.24999391801484006</v>
      </c>
      <c r="G485" s="40">
        <f t="shared" si="57"/>
        <v>0.24999391801484006</v>
      </c>
    </row>
    <row r="486" spans="1:7" x14ac:dyDescent="0.25">
      <c r="A486" s="10" t="s">
        <v>161</v>
      </c>
      <c r="B486" s="12"/>
      <c r="C486" s="9">
        <v>411.05</v>
      </c>
      <c r="D486" s="44">
        <v>411.05</v>
      </c>
      <c r="E486" s="44">
        <v>102.76</v>
      </c>
      <c r="F486" s="40">
        <f t="shared" si="56"/>
        <v>0.24999391801484006</v>
      </c>
      <c r="G486" s="40">
        <f t="shared" si="57"/>
        <v>0.24999391801484006</v>
      </c>
    </row>
    <row r="487" spans="1:7" x14ac:dyDescent="0.25">
      <c r="A487" s="10" t="s">
        <v>162</v>
      </c>
      <c r="B487" s="12"/>
      <c r="C487" s="9">
        <v>164.42</v>
      </c>
      <c r="D487" s="44">
        <v>164.42</v>
      </c>
      <c r="E487" s="44">
        <v>41.1</v>
      </c>
      <c r="F487" s="40">
        <f t="shared" si="56"/>
        <v>0.24996959007420025</v>
      </c>
      <c r="G487" s="40">
        <f t="shared" si="57"/>
        <v>0.24996959007420025</v>
      </c>
    </row>
    <row r="488" spans="1:7" x14ac:dyDescent="0.25">
      <c r="A488" s="10" t="s">
        <v>163</v>
      </c>
      <c r="B488" s="12"/>
      <c r="C488" s="9">
        <v>164.42</v>
      </c>
      <c r="D488" s="44">
        <v>164.42</v>
      </c>
      <c r="E488" s="44">
        <v>41.1</v>
      </c>
      <c r="F488" s="40">
        <f t="shared" si="56"/>
        <v>0.24996959007420025</v>
      </c>
      <c r="G488" s="40">
        <f t="shared" si="57"/>
        <v>0.24996959007420025</v>
      </c>
    </row>
    <row r="489" spans="1:7" x14ac:dyDescent="0.25">
      <c r="A489" s="10" t="s">
        <v>164</v>
      </c>
      <c r="B489" s="12"/>
      <c r="C489" s="9">
        <v>164.42</v>
      </c>
      <c r="D489" s="44">
        <v>164.42</v>
      </c>
      <c r="E489" s="44">
        <v>41.1</v>
      </c>
      <c r="F489" s="40">
        <f t="shared" si="56"/>
        <v>0.24996959007420025</v>
      </c>
      <c r="G489" s="40">
        <f t="shared" si="57"/>
        <v>0.24996959007420025</v>
      </c>
    </row>
    <row r="490" spans="1:7" x14ac:dyDescent="0.25">
      <c r="A490" s="10" t="s">
        <v>165</v>
      </c>
      <c r="B490" s="12"/>
      <c r="C490" s="9">
        <v>164.42</v>
      </c>
      <c r="D490" s="44">
        <v>164.42</v>
      </c>
      <c r="E490" s="44">
        <v>41.1</v>
      </c>
      <c r="F490" s="40">
        <f t="shared" si="56"/>
        <v>0.24996959007420025</v>
      </c>
      <c r="G490" s="40">
        <f t="shared" si="57"/>
        <v>0.24996959007420025</v>
      </c>
    </row>
    <row r="491" spans="1:7" x14ac:dyDescent="0.25">
      <c r="A491" s="10" t="s">
        <v>166</v>
      </c>
      <c r="B491" s="12"/>
      <c r="C491" s="9">
        <v>164.42</v>
      </c>
      <c r="D491" s="44">
        <v>164.42</v>
      </c>
      <c r="E491" s="44">
        <v>33.46</v>
      </c>
      <c r="F491" s="40">
        <f t="shared" si="56"/>
        <v>0.20350322345213478</v>
      </c>
      <c r="G491" s="40">
        <f t="shared" si="57"/>
        <v>0.20350322345213478</v>
      </c>
    </row>
    <row r="492" spans="1:7" x14ac:dyDescent="0.25">
      <c r="A492" s="10" t="s">
        <v>167</v>
      </c>
      <c r="B492" s="12"/>
      <c r="C492" s="9">
        <v>411.05</v>
      </c>
      <c r="D492" s="44">
        <v>411.05</v>
      </c>
      <c r="E492" s="44">
        <v>110.63</v>
      </c>
      <c r="F492" s="40">
        <f t="shared" si="56"/>
        <v>0.26914000729838217</v>
      </c>
      <c r="G492" s="40">
        <f t="shared" si="57"/>
        <v>0.26914000729838217</v>
      </c>
    </row>
    <row r="493" spans="1:7" x14ac:dyDescent="0.25">
      <c r="A493" s="10" t="s">
        <v>168</v>
      </c>
      <c r="B493" s="12"/>
      <c r="C493" s="9">
        <v>411.05</v>
      </c>
      <c r="D493" s="44">
        <v>411.05</v>
      </c>
      <c r="E493" s="44">
        <v>95.83</v>
      </c>
      <c r="F493" s="40">
        <f t="shared" si="56"/>
        <v>0.23313465515144141</v>
      </c>
      <c r="G493" s="40">
        <f t="shared" si="57"/>
        <v>0.23313465515144141</v>
      </c>
    </row>
    <row r="494" spans="1:7" x14ac:dyDescent="0.25">
      <c r="A494" s="10" t="s">
        <v>169</v>
      </c>
      <c r="B494" s="12"/>
      <c r="C494" s="9">
        <v>164.42</v>
      </c>
      <c r="D494" s="44">
        <v>164.42</v>
      </c>
      <c r="E494" s="44">
        <v>37.24</v>
      </c>
      <c r="F494" s="40">
        <f t="shared" si="56"/>
        <v>0.22649312735676927</v>
      </c>
      <c r="G494" s="40">
        <f t="shared" si="57"/>
        <v>0.22649312735676927</v>
      </c>
    </row>
    <row r="495" spans="1:7" x14ac:dyDescent="0.25">
      <c r="A495" s="10" t="s">
        <v>170</v>
      </c>
      <c r="B495" s="12"/>
      <c r="C495" s="9">
        <v>164.42</v>
      </c>
      <c r="D495" s="44">
        <v>164.42</v>
      </c>
      <c r="E495" s="44">
        <v>37.24</v>
      </c>
      <c r="F495" s="40">
        <f t="shared" si="56"/>
        <v>0.22649312735676927</v>
      </c>
      <c r="G495" s="40">
        <f t="shared" si="57"/>
        <v>0.22649312735676927</v>
      </c>
    </row>
    <row r="496" spans="1:7" x14ac:dyDescent="0.25">
      <c r="A496" s="10" t="s">
        <v>171</v>
      </c>
      <c r="B496" s="12"/>
      <c r="C496" s="9">
        <v>164.42</v>
      </c>
      <c r="D496" s="44">
        <v>164.42</v>
      </c>
      <c r="E496" s="44">
        <v>37.229999999999997</v>
      </c>
      <c r="F496" s="40">
        <f t="shared" si="56"/>
        <v>0.22643230750516968</v>
      </c>
      <c r="G496" s="40">
        <f t="shared" si="57"/>
        <v>0.22643230750516968</v>
      </c>
    </row>
    <row r="497" spans="1:7" x14ac:dyDescent="0.25">
      <c r="A497" s="10" t="s">
        <v>172</v>
      </c>
      <c r="B497" s="12"/>
      <c r="C497" s="9">
        <v>164.42</v>
      </c>
      <c r="D497" s="44">
        <v>164.42</v>
      </c>
      <c r="E497" s="44">
        <v>37.24</v>
      </c>
      <c r="F497" s="40">
        <f t="shared" si="56"/>
        <v>0.22649312735676927</v>
      </c>
      <c r="G497" s="40">
        <f t="shared" si="57"/>
        <v>0.22649312735676927</v>
      </c>
    </row>
    <row r="498" spans="1:7" x14ac:dyDescent="0.25">
      <c r="A498" s="10" t="s">
        <v>173</v>
      </c>
      <c r="B498" s="12"/>
      <c r="C498" s="9">
        <v>164.42</v>
      </c>
      <c r="D498" s="44">
        <v>164.42</v>
      </c>
      <c r="E498" s="44">
        <v>37.11</v>
      </c>
      <c r="F498" s="40">
        <f t="shared" si="56"/>
        <v>0.22570246928597495</v>
      </c>
      <c r="G498" s="40">
        <f t="shared" si="57"/>
        <v>0.22570246928597495</v>
      </c>
    </row>
    <row r="499" spans="1:7" x14ac:dyDescent="0.25">
      <c r="A499" s="10" t="s">
        <v>174</v>
      </c>
      <c r="B499" s="12"/>
      <c r="C499" s="9">
        <v>411.05</v>
      </c>
      <c r="D499" s="44">
        <v>411.05</v>
      </c>
      <c r="E499" s="44">
        <v>73.900000000000006</v>
      </c>
      <c r="F499" s="40">
        <f t="shared" si="56"/>
        <v>0.17978348132830557</v>
      </c>
      <c r="G499" s="40">
        <f t="shared" si="57"/>
        <v>0.17978348132830557</v>
      </c>
    </row>
    <row r="500" spans="1:7" x14ac:dyDescent="0.25">
      <c r="A500" s="10" t="s">
        <v>175</v>
      </c>
      <c r="B500" s="12"/>
      <c r="C500" s="9">
        <v>411.05</v>
      </c>
      <c r="D500" s="44">
        <v>411.05</v>
      </c>
      <c r="E500" s="44">
        <v>93.11</v>
      </c>
      <c r="F500" s="40">
        <f t="shared" si="56"/>
        <v>0.22651745529740908</v>
      </c>
      <c r="G500" s="40">
        <f t="shared" si="57"/>
        <v>0.22651745529740908</v>
      </c>
    </row>
    <row r="501" spans="1:7" x14ac:dyDescent="0.25">
      <c r="A501" s="10" t="s">
        <v>176</v>
      </c>
      <c r="B501" s="12"/>
      <c r="C501" s="9">
        <v>411.05</v>
      </c>
      <c r="D501" s="44">
        <v>411.05</v>
      </c>
      <c r="E501" s="44">
        <v>114.88</v>
      </c>
      <c r="F501" s="40">
        <f t="shared" si="56"/>
        <v>0.2794793820703077</v>
      </c>
      <c r="G501" s="40">
        <f t="shared" si="57"/>
        <v>0.2794793820703077</v>
      </c>
    </row>
    <row r="502" spans="1:7" x14ac:dyDescent="0.25">
      <c r="A502" s="10" t="s">
        <v>177</v>
      </c>
      <c r="B502" s="12"/>
      <c r="C502" s="9">
        <v>411.05</v>
      </c>
      <c r="D502" s="44">
        <v>411.05</v>
      </c>
      <c r="E502" s="44">
        <v>79.489999999999995</v>
      </c>
      <c r="F502" s="40">
        <f t="shared" si="56"/>
        <v>0.19338280014596762</v>
      </c>
      <c r="G502" s="40">
        <f t="shared" si="57"/>
        <v>0.19338280014596762</v>
      </c>
    </row>
    <row r="503" spans="1:7" x14ac:dyDescent="0.25">
      <c r="A503" s="10" t="s">
        <v>178</v>
      </c>
      <c r="B503" s="12"/>
      <c r="C503" s="9">
        <v>1643.74</v>
      </c>
      <c r="D503" s="44">
        <v>1643.74</v>
      </c>
      <c r="E503" s="44">
        <v>280.38</v>
      </c>
      <c r="F503" s="40">
        <f t="shared" si="56"/>
        <v>0.17057442174553153</v>
      </c>
      <c r="G503" s="40">
        <f t="shared" si="57"/>
        <v>0.17057442174553153</v>
      </c>
    </row>
    <row r="504" spans="1:7" x14ac:dyDescent="0.25">
      <c r="A504" s="10" t="s">
        <v>179</v>
      </c>
      <c r="B504" s="12"/>
      <c r="C504" s="9">
        <v>164.42</v>
      </c>
      <c r="D504" s="44">
        <v>164.42</v>
      </c>
      <c r="E504" s="44">
        <v>35.39</v>
      </c>
      <c r="F504" s="40">
        <f t="shared" si="56"/>
        <v>0.21524145481085027</v>
      </c>
      <c r="G504" s="40">
        <f t="shared" si="57"/>
        <v>0.21524145481085027</v>
      </c>
    </row>
    <row r="505" spans="1:7" x14ac:dyDescent="0.25">
      <c r="A505" s="10" t="s">
        <v>180</v>
      </c>
      <c r="B505" s="12"/>
      <c r="C505" s="9">
        <v>164.42</v>
      </c>
      <c r="D505" s="44">
        <v>164.42</v>
      </c>
      <c r="E505" s="44">
        <v>32.35</v>
      </c>
      <c r="F505" s="40">
        <f t="shared" si="56"/>
        <v>0.19675221992458342</v>
      </c>
      <c r="G505" s="40">
        <f t="shared" si="57"/>
        <v>0.19675221992458342</v>
      </c>
    </row>
    <row r="506" spans="1:7" x14ac:dyDescent="0.25">
      <c r="A506" s="10" t="s">
        <v>181</v>
      </c>
      <c r="B506" s="12"/>
      <c r="C506" s="9">
        <v>411.05</v>
      </c>
      <c r="D506" s="44">
        <v>411.05</v>
      </c>
      <c r="E506" s="44">
        <v>79.95</v>
      </c>
      <c r="F506" s="40">
        <f t="shared" si="56"/>
        <v>0.19450188541539959</v>
      </c>
      <c r="G506" s="40">
        <f t="shared" si="57"/>
        <v>0.19450188541539959</v>
      </c>
    </row>
    <row r="507" spans="1:7" x14ac:dyDescent="0.25">
      <c r="A507" s="10" t="s">
        <v>182</v>
      </c>
      <c r="B507" s="12"/>
      <c r="C507" s="9">
        <v>164.42</v>
      </c>
      <c r="D507" s="44">
        <v>164.42</v>
      </c>
      <c r="E507" s="44">
        <v>39.65</v>
      </c>
      <c r="F507" s="40">
        <f t="shared" si="56"/>
        <v>0.24115071159226373</v>
      </c>
      <c r="G507" s="40">
        <f t="shared" si="57"/>
        <v>0.24115071159226373</v>
      </c>
    </row>
    <row r="508" spans="1:7" x14ac:dyDescent="0.25">
      <c r="A508" s="10" t="s">
        <v>183</v>
      </c>
      <c r="B508" s="12"/>
      <c r="C508" s="9">
        <v>164.42</v>
      </c>
      <c r="D508" s="44">
        <v>164.42</v>
      </c>
      <c r="E508" s="44">
        <v>35.630000000000003</v>
      </c>
      <c r="F508" s="40">
        <f t="shared" si="56"/>
        <v>0.21670113124923979</v>
      </c>
      <c r="G508" s="40">
        <f t="shared" si="57"/>
        <v>0.21670113124923979</v>
      </c>
    </row>
    <row r="509" spans="1:7" x14ac:dyDescent="0.25">
      <c r="A509" s="10" t="s">
        <v>184</v>
      </c>
      <c r="B509" s="12"/>
      <c r="C509" s="9">
        <v>411.05</v>
      </c>
      <c r="D509" s="44">
        <v>411.05</v>
      </c>
      <c r="E509" s="44">
        <v>83.64</v>
      </c>
      <c r="F509" s="40">
        <f t="shared" si="56"/>
        <v>0.20347889551149495</v>
      </c>
      <c r="G509" s="40">
        <f t="shared" si="57"/>
        <v>0.20347889551149495</v>
      </c>
    </row>
    <row r="510" spans="1:7" x14ac:dyDescent="0.25">
      <c r="A510" s="10" t="s">
        <v>185</v>
      </c>
      <c r="B510" s="12"/>
      <c r="C510" s="9">
        <v>164.42</v>
      </c>
      <c r="D510" s="44">
        <v>164.42</v>
      </c>
      <c r="E510" s="44">
        <v>18.86</v>
      </c>
      <c r="F510" s="40">
        <f t="shared" si="56"/>
        <v>0.11470624011677412</v>
      </c>
      <c r="G510" s="40">
        <f t="shared" si="57"/>
        <v>0.11470624011677412</v>
      </c>
    </row>
    <row r="511" spans="1:7" x14ac:dyDescent="0.25">
      <c r="A511" s="10" t="s">
        <v>186</v>
      </c>
      <c r="B511" s="12"/>
      <c r="C511" s="9">
        <v>411.05</v>
      </c>
      <c r="D511" s="44">
        <v>411.05</v>
      </c>
      <c r="E511" s="44">
        <v>64.930000000000007</v>
      </c>
      <c r="F511" s="40">
        <f t="shared" si="56"/>
        <v>0.1579613185743827</v>
      </c>
      <c r="G511" s="40">
        <f t="shared" si="57"/>
        <v>0.1579613185743827</v>
      </c>
    </row>
    <row r="512" spans="1:7" x14ac:dyDescent="0.25">
      <c r="A512" s="10" t="s">
        <v>187</v>
      </c>
      <c r="B512" s="12"/>
      <c r="C512" s="9">
        <v>164.42</v>
      </c>
      <c r="D512" s="44">
        <v>164.42</v>
      </c>
      <c r="E512" s="44">
        <v>19.88</v>
      </c>
      <c r="F512" s="40">
        <f t="shared" si="56"/>
        <v>0.12090986497992945</v>
      </c>
      <c r="G512" s="40">
        <f t="shared" si="57"/>
        <v>0.12090986497992945</v>
      </c>
    </row>
    <row r="513" spans="1:7" x14ac:dyDescent="0.25">
      <c r="A513" s="10" t="s">
        <v>188</v>
      </c>
      <c r="B513" s="12"/>
      <c r="C513" s="9">
        <v>164.42</v>
      </c>
      <c r="D513" s="44">
        <v>164.42</v>
      </c>
      <c r="E513" s="44">
        <v>31.51</v>
      </c>
      <c r="F513" s="40">
        <f t="shared" si="56"/>
        <v>0.19164335239022018</v>
      </c>
      <c r="G513" s="40">
        <f t="shared" si="57"/>
        <v>0.19164335239022018</v>
      </c>
    </row>
    <row r="514" spans="1:7" x14ac:dyDescent="0.25">
      <c r="A514" s="10" t="s">
        <v>189</v>
      </c>
      <c r="B514" s="12"/>
      <c r="C514" s="9">
        <v>164.42</v>
      </c>
      <c r="D514" s="44">
        <v>164.42</v>
      </c>
      <c r="E514" s="44">
        <v>39.520000000000003</v>
      </c>
      <c r="F514" s="40">
        <f t="shared" si="56"/>
        <v>0.24036005352146944</v>
      </c>
      <c r="G514" s="40">
        <f t="shared" si="57"/>
        <v>0.24036005352146944</v>
      </c>
    </row>
    <row r="515" spans="1:7" x14ac:dyDescent="0.25">
      <c r="A515" s="10" t="s">
        <v>190</v>
      </c>
      <c r="B515" s="12"/>
      <c r="C515" s="9">
        <v>164.42</v>
      </c>
      <c r="D515" s="44">
        <v>164.42</v>
      </c>
      <c r="E515" s="44">
        <v>0</v>
      </c>
      <c r="F515" s="40">
        <f t="shared" si="56"/>
        <v>0</v>
      </c>
      <c r="G515" s="40">
        <f t="shared" si="57"/>
        <v>0</v>
      </c>
    </row>
    <row r="516" spans="1:7" x14ac:dyDescent="0.25">
      <c r="A516" s="10" t="s">
        <v>191</v>
      </c>
      <c r="B516" s="12"/>
      <c r="C516" s="9">
        <v>411.05</v>
      </c>
      <c r="D516" s="44">
        <v>411.05</v>
      </c>
      <c r="E516" s="44">
        <v>80.08</v>
      </c>
      <c r="F516" s="40">
        <f t="shared" si="56"/>
        <v>0.1948181486437173</v>
      </c>
      <c r="G516" s="40">
        <f t="shared" si="57"/>
        <v>0.1948181486437173</v>
      </c>
    </row>
    <row r="517" spans="1:7" x14ac:dyDescent="0.25">
      <c r="A517" s="10" t="s">
        <v>192</v>
      </c>
      <c r="B517" s="12"/>
      <c r="C517" s="9">
        <v>411.05</v>
      </c>
      <c r="D517" s="44">
        <v>411.05</v>
      </c>
      <c r="E517" s="44">
        <v>79.17</v>
      </c>
      <c r="F517" s="40">
        <f t="shared" si="56"/>
        <v>0.19260430604549325</v>
      </c>
      <c r="G517" s="40">
        <f t="shared" si="57"/>
        <v>0.19260430604549325</v>
      </c>
    </row>
    <row r="518" spans="1:7" x14ac:dyDescent="0.25">
      <c r="A518" s="10" t="s">
        <v>193</v>
      </c>
      <c r="B518" s="12"/>
      <c r="C518" s="9">
        <v>164.42</v>
      </c>
      <c r="D518" s="44">
        <v>164.42</v>
      </c>
      <c r="E518" s="44">
        <v>39.369999999999997</v>
      </c>
      <c r="F518" s="40">
        <f t="shared" si="56"/>
        <v>0.23944775574747598</v>
      </c>
      <c r="G518" s="40">
        <f t="shared" si="57"/>
        <v>0.23944775574747598</v>
      </c>
    </row>
    <row r="519" spans="1:7" x14ac:dyDescent="0.25">
      <c r="A519" s="10" t="s">
        <v>194</v>
      </c>
      <c r="B519" s="12"/>
      <c r="C519" s="9">
        <v>164.42</v>
      </c>
      <c r="D519" s="44">
        <v>164.42</v>
      </c>
      <c r="E519" s="44">
        <v>39.520000000000003</v>
      </c>
      <c r="F519" s="40">
        <f t="shared" si="56"/>
        <v>0.24036005352146944</v>
      </c>
      <c r="G519" s="40">
        <f t="shared" si="57"/>
        <v>0.24036005352146944</v>
      </c>
    </row>
    <row r="520" spans="1:7" x14ac:dyDescent="0.25">
      <c r="A520" s="10" t="s">
        <v>195</v>
      </c>
      <c r="B520" s="12"/>
      <c r="C520" s="9">
        <v>411.05</v>
      </c>
      <c r="D520" s="44">
        <v>411.05</v>
      </c>
      <c r="E520" s="44">
        <v>79.72</v>
      </c>
      <c r="F520" s="40">
        <f t="shared" si="56"/>
        <v>0.19394234278068362</v>
      </c>
      <c r="G520" s="40">
        <f t="shared" si="57"/>
        <v>0.19394234278068362</v>
      </c>
    </row>
    <row r="521" spans="1:7" x14ac:dyDescent="0.25">
      <c r="A521" s="10" t="s">
        <v>196</v>
      </c>
      <c r="B521" s="12"/>
      <c r="C521" s="9">
        <v>164.42</v>
      </c>
      <c r="D521" s="44">
        <v>164.42</v>
      </c>
      <c r="E521" s="44">
        <v>39.39</v>
      </c>
      <c r="F521" s="40">
        <f t="shared" ref="F521:F579" si="58">IFERROR(E521/C521,"")</f>
        <v>0.23956939545067513</v>
      </c>
      <c r="G521" s="40">
        <f t="shared" ref="G521:G579" si="59">IFERROR(E521/D521,"")</f>
        <v>0.23956939545067513</v>
      </c>
    </row>
    <row r="522" spans="1:7" x14ac:dyDescent="0.25">
      <c r="A522" s="10" t="s">
        <v>197</v>
      </c>
      <c r="B522" s="12"/>
      <c r="C522" s="9">
        <v>164.42</v>
      </c>
      <c r="D522" s="44">
        <v>164.42</v>
      </c>
      <c r="E522" s="44">
        <v>38.340000000000003</v>
      </c>
      <c r="F522" s="40">
        <f t="shared" si="58"/>
        <v>0.23318331103272111</v>
      </c>
      <c r="G522" s="40">
        <f t="shared" si="59"/>
        <v>0.23318331103272111</v>
      </c>
    </row>
    <row r="523" spans="1:7" x14ac:dyDescent="0.25">
      <c r="A523" s="10" t="s">
        <v>198</v>
      </c>
      <c r="B523" s="12"/>
      <c r="C523" s="9">
        <v>164.42</v>
      </c>
      <c r="D523" s="44">
        <v>164.42</v>
      </c>
      <c r="E523" s="44">
        <v>39.770000000000003</v>
      </c>
      <c r="F523" s="40">
        <f t="shared" si="58"/>
        <v>0.24188054981145848</v>
      </c>
      <c r="G523" s="40">
        <f t="shared" si="59"/>
        <v>0.24188054981145848</v>
      </c>
    </row>
    <row r="524" spans="1:7" x14ac:dyDescent="0.25">
      <c r="A524" s="10" t="s">
        <v>199</v>
      </c>
      <c r="B524" s="12"/>
      <c r="C524" s="9">
        <v>164.42</v>
      </c>
      <c r="D524" s="44">
        <v>164.42</v>
      </c>
      <c r="E524" s="44">
        <v>39.770000000000003</v>
      </c>
      <c r="F524" s="40">
        <f t="shared" si="58"/>
        <v>0.24188054981145848</v>
      </c>
      <c r="G524" s="40">
        <f t="shared" si="59"/>
        <v>0.24188054981145848</v>
      </c>
    </row>
    <row r="525" spans="1:7" x14ac:dyDescent="0.25">
      <c r="A525" s="10" t="s">
        <v>200</v>
      </c>
      <c r="B525" s="12"/>
      <c r="C525" s="9">
        <v>411.05</v>
      </c>
      <c r="D525" s="44">
        <v>411.05</v>
      </c>
      <c r="E525" s="44">
        <v>90.51</v>
      </c>
      <c r="F525" s="40">
        <f t="shared" si="58"/>
        <v>0.22019219073105462</v>
      </c>
      <c r="G525" s="40">
        <f t="shared" si="59"/>
        <v>0.22019219073105462</v>
      </c>
    </row>
    <row r="526" spans="1:7" x14ac:dyDescent="0.25">
      <c r="A526" s="10" t="s">
        <v>201</v>
      </c>
      <c r="B526" s="12"/>
      <c r="C526" s="9">
        <v>164.42</v>
      </c>
      <c r="D526" s="44">
        <v>164.42</v>
      </c>
      <c r="E526" s="44">
        <v>0</v>
      </c>
      <c r="F526" s="40">
        <f t="shared" si="58"/>
        <v>0</v>
      </c>
      <c r="G526" s="40">
        <f t="shared" si="59"/>
        <v>0</v>
      </c>
    </row>
    <row r="527" spans="1:7" x14ac:dyDescent="0.25">
      <c r="A527" s="10" t="s">
        <v>202</v>
      </c>
      <c r="B527" s="12"/>
      <c r="C527" s="9">
        <v>411.05</v>
      </c>
      <c r="D527" s="44">
        <v>411.05</v>
      </c>
      <c r="E527" s="44">
        <v>0</v>
      </c>
      <c r="F527" s="40">
        <f t="shared" si="58"/>
        <v>0</v>
      </c>
      <c r="G527" s="40">
        <f t="shared" si="59"/>
        <v>0</v>
      </c>
    </row>
    <row r="528" spans="1:7" x14ac:dyDescent="0.25">
      <c r="A528" s="10" t="s">
        <v>203</v>
      </c>
      <c r="B528" s="12"/>
      <c r="C528" s="9">
        <v>164.42</v>
      </c>
      <c r="D528" s="44">
        <v>164.42</v>
      </c>
      <c r="E528" s="44">
        <v>27.65</v>
      </c>
      <c r="F528" s="40">
        <f t="shared" si="58"/>
        <v>0.1681668896727892</v>
      </c>
      <c r="G528" s="40">
        <f t="shared" si="59"/>
        <v>0.1681668896727892</v>
      </c>
    </row>
    <row r="529" spans="1:7" x14ac:dyDescent="0.25">
      <c r="A529" s="10" t="s">
        <v>204</v>
      </c>
      <c r="B529" s="12"/>
      <c r="C529" s="9">
        <v>411.05</v>
      </c>
      <c r="D529" s="44">
        <v>411.05</v>
      </c>
      <c r="E529" s="44">
        <v>33.28</v>
      </c>
      <c r="F529" s="40">
        <f t="shared" si="58"/>
        <v>8.0963386449337066E-2</v>
      </c>
      <c r="G529" s="40">
        <f t="shared" si="59"/>
        <v>8.0963386449337066E-2</v>
      </c>
    </row>
    <row r="530" spans="1:7" x14ac:dyDescent="0.25">
      <c r="A530" s="10" t="s">
        <v>205</v>
      </c>
      <c r="B530" s="12"/>
      <c r="C530" s="9">
        <v>164.42</v>
      </c>
      <c r="D530" s="44">
        <v>164.42</v>
      </c>
      <c r="E530" s="44">
        <v>32.270000000000003</v>
      </c>
      <c r="F530" s="40">
        <f t="shared" si="58"/>
        <v>0.19626566111178692</v>
      </c>
      <c r="G530" s="40">
        <f t="shared" si="59"/>
        <v>0.19626566111178692</v>
      </c>
    </row>
    <row r="531" spans="1:7" x14ac:dyDescent="0.25">
      <c r="A531" s="10" t="s">
        <v>206</v>
      </c>
      <c r="B531" s="12"/>
      <c r="C531" s="9">
        <v>164.42</v>
      </c>
      <c r="D531" s="44">
        <v>164.42</v>
      </c>
      <c r="E531" s="44">
        <v>41.11</v>
      </c>
      <c r="F531" s="40">
        <f t="shared" si="58"/>
        <v>0.25003040992579978</v>
      </c>
      <c r="G531" s="40">
        <f t="shared" si="59"/>
        <v>0.25003040992579978</v>
      </c>
    </row>
    <row r="532" spans="1:7" x14ac:dyDescent="0.25">
      <c r="A532" s="10" t="s">
        <v>207</v>
      </c>
      <c r="B532" s="12"/>
      <c r="C532" s="9">
        <v>164.42</v>
      </c>
      <c r="D532" s="44">
        <v>164.42</v>
      </c>
      <c r="E532" s="44">
        <v>19.84</v>
      </c>
      <c r="F532" s="40">
        <f t="shared" si="58"/>
        <v>0.12066658557353122</v>
      </c>
      <c r="G532" s="40">
        <f t="shared" si="59"/>
        <v>0.12066658557353122</v>
      </c>
    </row>
    <row r="533" spans="1:7" x14ac:dyDescent="0.25">
      <c r="A533" s="10" t="s">
        <v>208</v>
      </c>
      <c r="B533" s="12"/>
      <c r="C533" s="9">
        <v>411.05</v>
      </c>
      <c r="D533" s="44">
        <v>411.05</v>
      </c>
      <c r="E533" s="44">
        <v>23.03</v>
      </c>
      <c r="F533" s="40">
        <f t="shared" si="58"/>
        <v>5.6027247293516602E-2</v>
      </c>
      <c r="G533" s="40">
        <f t="shared" si="59"/>
        <v>5.6027247293516602E-2</v>
      </c>
    </row>
    <row r="534" spans="1:7" x14ac:dyDescent="0.25">
      <c r="A534" s="10" t="s">
        <v>209</v>
      </c>
      <c r="B534" s="12"/>
      <c r="C534" s="9">
        <v>164.42</v>
      </c>
      <c r="D534" s="44">
        <v>164.42</v>
      </c>
      <c r="E534" s="44">
        <v>13.7</v>
      </c>
      <c r="F534" s="40">
        <f t="shared" si="58"/>
        <v>8.3323196691400078E-2</v>
      </c>
      <c r="G534" s="40">
        <f t="shared" si="59"/>
        <v>8.3323196691400078E-2</v>
      </c>
    </row>
    <row r="535" spans="1:7" x14ac:dyDescent="0.25">
      <c r="A535" s="10" t="s">
        <v>210</v>
      </c>
      <c r="B535" s="12"/>
      <c r="C535" s="9">
        <v>164.42</v>
      </c>
      <c r="D535" s="44">
        <v>164.42</v>
      </c>
      <c r="E535" s="44">
        <v>22.49</v>
      </c>
      <c r="F535" s="40">
        <f t="shared" si="58"/>
        <v>0.13678384624741516</v>
      </c>
      <c r="G535" s="40">
        <f t="shared" si="59"/>
        <v>0.13678384624741516</v>
      </c>
    </row>
    <row r="536" spans="1:7" x14ac:dyDescent="0.25">
      <c r="A536" s="10" t="s">
        <v>211</v>
      </c>
      <c r="B536" s="12"/>
      <c r="C536" s="9">
        <v>164.42</v>
      </c>
      <c r="D536" s="44">
        <v>164.42</v>
      </c>
      <c r="E536" s="44">
        <v>36.549999999999997</v>
      </c>
      <c r="F536" s="40">
        <f t="shared" si="58"/>
        <v>0.22229655759639946</v>
      </c>
      <c r="G536" s="40">
        <f t="shared" si="59"/>
        <v>0.22229655759639946</v>
      </c>
    </row>
    <row r="537" spans="1:7" x14ac:dyDescent="0.25">
      <c r="A537" s="10" t="s">
        <v>212</v>
      </c>
      <c r="B537" s="12"/>
      <c r="C537" s="9">
        <v>411.05</v>
      </c>
      <c r="D537" s="44">
        <v>411.05</v>
      </c>
      <c r="E537" s="44">
        <v>104.49</v>
      </c>
      <c r="F537" s="40">
        <f t="shared" si="58"/>
        <v>0.2542026517455297</v>
      </c>
      <c r="G537" s="40">
        <f t="shared" si="59"/>
        <v>0.2542026517455297</v>
      </c>
    </row>
    <row r="538" spans="1:7" x14ac:dyDescent="0.25">
      <c r="A538" s="10" t="s">
        <v>213</v>
      </c>
      <c r="B538" s="12"/>
      <c r="C538" s="9">
        <v>164.42</v>
      </c>
      <c r="D538" s="44">
        <v>164.42</v>
      </c>
      <c r="E538" s="44">
        <v>35.270000000000003</v>
      </c>
      <c r="F538" s="40">
        <f t="shared" si="58"/>
        <v>0.21451161659165555</v>
      </c>
      <c r="G538" s="40">
        <f t="shared" si="59"/>
        <v>0.21451161659165555</v>
      </c>
    </row>
    <row r="539" spans="1:7" x14ac:dyDescent="0.25">
      <c r="A539" s="10" t="s">
        <v>214</v>
      </c>
      <c r="B539" s="12"/>
      <c r="C539" s="9">
        <v>411.05</v>
      </c>
      <c r="D539" s="44">
        <v>411.05</v>
      </c>
      <c r="E539" s="44">
        <v>52</v>
      </c>
      <c r="F539" s="40">
        <f t="shared" si="58"/>
        <v>0.12650529132708915</v>
      </c>
      <c r="G539" s="40">
        <f t="shared" si="59"/>
        <v>0.12650529132708915</v>
      </c>
    </row>
    <row r="540" spans="1:7" x14ac:dyDescent="0.25">
      <c r="A540" s="10" t="s">
        <v>215</v>
      </c>
      <c r="B540" s="12"/>
      <c r="C540" s="9">
        <v>411.05</v>
      </c>
      <c r="D540" s="44">
        <v>411.05</v>
      </c>
      <c r="E540" s="44">
        <v>67.66</v>
      </c>
      <c r="F540" s="40">
        <f t="shared" si="58"/>
        <v>0.16460284636905484</v>
      </c>
      <c r="G540" s="40">
        <f t="shared" si="59"/>
        <v>0.16460284636905484</v>
      </c>
    </row>
    <row r="541" spans="1:7" x14ac:dyDescent="0.25">
      <c r="A541" s="10" t="s">
        <v>216</v>
      </c>
      <c r="B541" s="12"/>
      <c r="C541" s="9">
        <v>411.05</v>
      </c>
      <c r="D541" s="44">
        <v>411.05</v>
      </c>
      <c r="E541" s="44">
        <v>15.66</v>
      </c>
      <c r="F541" s="40">
        <f t="shared" si="58"/>
        <v>3.80975550419657E-2</v>
      </c>
      <c r="G541" s="40">
        <f t="shared" si="59"/>
        <v>3.80975550419657E-2</v>
      </c>
    </row>
    <row r="542" spans="1:7" x14ac:dyDescent="0.25">
      <c r="A542" s="10" t="s">
        <v>217</v>
      </c>
      <c r="B542" s="12"/>
      <c r="C542" s="9">
        <v>411.05</v>
      </c>
      <c r="D542" s="44">
        <v>411.05</v>
      </c>
      <c r="E542" s="44">
        <v>84.79</v>
      </c>
      <c r="F542" s="40">
        <f t="shared" si="58"/>
        <v>0.20627660868507483</v>
      </c>
      <c r="G542" s="40">
        <f t="shared" si="59"/>
        <v>0.20627660868507483</v>
      </c>
    </row>
    <row r="543" spans="1:7" x14ac:dyDescent="0.25">
      <c r="A543" s="10" t="s">
        <v>218</v>
      </c>
      <c r="B543" s="12"/>
      <c r="C543" s="9">
        <v>411.05</v>
      </c>
      <c r="D543" s="44">
        <v>411.05</v>
      </c>
      <c r="E543" s="44">
        <v>71.3</v>
      </c>
      <c r="F543" s="40">
        <f t="shared" si="58"/>
        <v>0.17345821676195108</v>
      </c>
      <c r="G543" s="40">
        <f t="shared" si="59"/>
        <v>0.17345821676195108</v>
      </c>
    </row>
    <row r="544" spans="1:7" x14ac:dyDescent="0.25">
      <c r="A544" s="10" t="s">
        <v>219</v>
      </c>
      <c r="B544" s="12"/>
      <c r="C544" s="9">
        <v>164.42</v>
      </c>
      <c r="D544" s="44">
        <v>164.42</v>
      </c>
      <c r="E544" s="44">
        <v>37.26</v>
      </c>
      <c r="F544" s="40">
        <f t="shared" si="58"/>
        <v>0.22661476705996839</v>
      </c>
      <c r="G544" s="40">
        <f t="shared" si="59"/>
        <v>0.22661476705996839</v>
      </c>
    </row>
    <row r="545" spans="1:7" x14ac:dyDescent="0.25">
      <c r="A545" s="10" t="s">
        <v>220</v>
      </c>
      <c r="B545" s="12"/>
      <c r="C545" s="9">
        <v>411.05</v>
      </c>
      <c r="D545" s="44">
        <v>411.05</v>
      </c>
      <c r="E545" s="44">
        <v>92.93</v>
      </c>
      <c r="F545" s="40">
        <f t="shared" si="58"/>
        <v>0.22607955236589225</v>
      </c>
      <c r="G545" s="40">
        <f t="shared" si="59"/>
        <v>0.22607955236589225</v>
      </c>
    </row>
    <row r="546" spans="1:7" x14ac:dyDescent="0.25">
      <c r="A546" s="10" t="s">
        <v>221</v>
      </c>
      <c r="B546" s="12"/>
      <c r="C546" s="9">
        <v>411.05</v>
      </c>
      <c r="D546" s="44">
        <v>411.05</v>
      </c>
      <c r="E546" s="44">
        <v>92.82</v>
      </c>
      <c r="F546" s="40">
        <f t="shared" si="58"/>
        <v>0.22581194501885413</v>
      </c>
      <c r="G546" s="40">
        <f t="shared" si="59"/>
        <v>0.22581194501885413</v>
      </c>
    </row>
    <row r="547" spans="1:7" x14ac:dyDescent="0.25">
      <c r="A547" s="10" t="s">
        <v>222</v>
      </c>
      <c r="B547" s="12"/>
      <c r="C547" s="9">
        <v>164.42</v>
      </c>
      <c r="D547" s="44">
        <v>164.42</v>
      </c>
      <c r="E547" s="44">
        <v>36.58</v>
      </c>
      <c r="F547" s="40">
        <f t="shared" si="58"/>
        <v>0.22247901715119817</v>
      </c>
      <c r="G547" s="40">
        <f t="shared" si="59"/>
        <v>0.22247901715119817</v>
      </c>
    </row>
    <row r="548" spans="1:7" x14ac:dyDescent="0.25">
      <c r="A548" s="10" t="s">
        <v>223</v>
      </c>
      <c r="B548" s="12"/>
      <c r="C548" s="9">
        <v>164.42</v>
      </c>
      <c r="D548" s="44">
        <v>164.42</v>
      </c>
      <c r="E548" s="44">
        <v>36.58</v>
      </c>
      <c r="F548" s="40">
        <f t="shared" si="58"/>
        <v>0.22247901715119817</v>
      </c>
      <c r="G548" s="40">
        <f t="shared" si="59"/>
        <v>0.22247901715119817</v>
      </c>
    </row>
    <row r="549" spans="1:7" x14ac:dyDescent="0.25">
      <c r="A549" s="10" t="s">
        <v>224</v>
      </c>
      <c r="B549" s="12"/>
      <c r="C549" s="9">
        <v>411.05</v>
      </c>
      <c r="D549" s="44">
        <v>411.05</v>
      </c>
      <c r="E549" s="44">
        <v>59.13</v>
      </c>
      <c r="F549" s="40">
        <f t="shared" si="58"/>
        <v>0.14385111300328426</v>
      </c>
      <c r="G549" s="40">
        <f t="shared" si="59"/>
        <v>0.14385111300328426</v>
      </c>
    </row>
    <row r="550" spans="1:7" x14ac:dyDescent="0.25">
      <c r="A550" s="10" t="s">
        <v>225</v>
      </c>
      <c r="B550" s="12"/>
      <c r="C550" s="9">
        <v>411.05</v>
      </c>
      <c r="D550" s="44">
        <v>411.05</v>
      </c>
      <c r="E550" s="44">
        <v>94.4</v>
      </c>
      <c r="F550" s="40">
        <f t="shared" si="58"/>
        <v>0.2296557596399465</v>
      </c>
      <c r="G550" s="40">
        <f t="shared" si="59"/>
        <v>0.2296557596399465</v>
      </c>
    </row>
    <row r="551" spans="1:7" x14ac:dyDescent="0.25">
      <c r="A551" s="10" t="s">
        <v>226</v>
      </c>
      <c r="B551" s="12"/>
      <c r="C551" s="9">
        <v>411.05</v>
      </c>
      <c r="D551" s="44">
        <v>411.05</v>
      </c>
      <c r="E551" s="44">
        <v>89.01</v>
      </c>
      <c r="F551" s="40">
        <f t="shared" si="58"/>
        <v>0.21654299963508089</v>
      </c>
      <c r="G551" s="40">
        <f t="shared" si="59"/>
        <v>0.21654299963508089</v>
      </c>
    </row>
    <row r="552" spans="1:7" x14ac:dyDescent="0.25">
      <c r="A552" s="10" t="s">
        <v>227</v>
      </c>
      <c r="B552" s="12"/>
      <c r="C552" s="9">
        <v>164.42</v>
      </c>
      <c r="D552" s="44">
        <v>164.42</v>
      </c>
      <c r="E552" s="44">
        <v>32.270000000000003</v>
      </c>
      <c r="F552" s="40">
        <f t="shared" si="58"/>
        <v>0.19626566111178692</v>
      </c>
      <c r="G552" s="40">
        <f t="shared" si="59"/>
        <v>0.19626566111178692</v>
      </c>
    </row>
    <row r="553" spans="1:7" x14ac:dyDescent="0.25">
      <c r="A553" s="10" t="s">
        <v>228</v>
      </c>
      <c r="B553" s="12"/>
      <c r="C553" s="9">
        <v>164.42</v>
      </c>
      <c r="D553" s="44">
        <v>164.42</v>
      </c>
      <c r="E553" s="44">
        <v>41.1</v>
      </c>
      <c r="F553" s="40">
        <f t="shared" si="58"/>
        <v>0.24996959007420025</v>
      </c>
      <c r="G553" s="40">
        <f t="shared" si="59"/>
        <v>0.24996959007420025</v>
      </c>
    </row>
    <row r="554" spans="1:7" x14ac:dyDescent="0.25">
      <c r="A554" s="10" t="s">
        <v>229</v>
      </c>
      <c r="B554" s="12"/>
      <c r="C554" s="9">
        <v>164.42</v>
      </c>
      <c r="D554" s="44">
        <v>164.42</v>
      </c>
      <c r="E554" s="44">
        <v>41.11</v>
      </c>
      <c r="F554" s="40">
        <f t="shared" si="58"/>
        <v>0.25003040992579978</v>
      </c>
      <c r="G554" s="40">
        <f t="shared" si="59"/>
        <v>0.25003040992579978</v>
      </c>
    </row>
    <row r="555" spans="1:7" x14ac:dyDescent="0.25">
      <c r="A555" s="10" t="s">
        <v>230</v>
      </c>
      <c r="B555" s="12"/>
      <c r="C555" s="9">
        <v>411.05</v>
      </c>
      <c r="D555" s="44">
        <v>411.05</v>
      </c>
      <c r="E555" s="44">
        <v>102.76</v>
      </c>
      <c r="F555" s="40">
        <f t="shared" si="58"/>
        <v>0.24999391801484006</v>
      </c>
      <c r="G555" s="40">
        <f t="shared" si="59"/>
        <v>0.24999391801484006</v>
      </c>
    </row>
    <row r="556" spans="1:7" x14ac:dyDescent="0.25">
      <c r="A556" s="10" t="s">
        <v>231</v>
      </c>
      <c r="B556" s="12"/>
      <c r="C556" s="9">
        <v>822.09</v>
      </c>
      <c r="D556" s="44">
        <v>822.09</v>
      </c>
      <c r="E556" s="44">
        <v>224.77</v>
      </c>
      <c r="F556" s="40">
        <f t="shared" si="58"/>
        <v>0.27341288666690994</v>
      </c>
      <c r="G556" s="40">
        <f t="shared" si="59"/>
        <v>0.27341288666690994</v>
      </c>
    </row>
    <row r="557" spans="1:7" x14ac:dyDescent="0.25">
      <c r="A557" s="10" t="s">
        <v>232</v>
      </c>
      <c r="B557" s="12"/>
      <c r="C557" s="9">
        <v>164.42</v>
      </c>
      <c r="D557" s="44">
        <v>164.42</v>
      </c>
      <c r="E557" s="44">
        <v>41.11</v>
      </c>
      <c r="F557" s="40">
        <f t="shared" si="58"/>
        <v>0.25003040992579978</v>
      </c>
      <c r="G557" s="40">
        <f t="shared" si="59"/>
        <v>0.25003040992579978</v>
      </c>
    </row>
    <row r="558" spans="1:7" x14ac:dyDescent="0.25">
      <c r="A558" s="10" t="s">
        <v>233</v>
      </c>
      <c r="B558" s="12"/>
      <c r="C558" s="9">
        <v>164.42</v>
      </c>
      <c r="D558" s="44">
        <v>164.42</v>
      </c>
      <c r="E558" s="44">
        <v>41.1</v>
      </c>
      <c r="F558" s="40">
        <f>IFERROR(E558/C558,"")</f>
        <v>0.24996959007420025</v>
      </c>
      <c r="G558" s="40">
        <f>IFERROR(E558/D558,"")</f>
        <v>0.24996959007420025</v>
      </c>
    </row>
    <row r="559" spans="1:7" x14ac:dyDescent="0.25">
      <c r="A559" s="10" t="s">
        <v>234</v>
      </c>
      <c r="B559" s="12"/>
      <c r="C559" s="9">
        <v>822.09</v>
      </c>
      <c r="D559" s="44">
        <v>822.09</v>
      </c>
      <c r="E559" s="44">
        <v>222.41</v>
      </c>
      <c r="F559" s="40">
        <f t="shared" si="58"/>
        <v>0.27054215475191279</v>
      </c>
      <c r="G559" s="40">
        <f t="shared" si="59"/>
        <v>0.27054215475191279</v>
      </c>
    </row>
    <row r="560" spans="1:7" x14ac:dyDescent="0.25">
      <c r="A560" s="10" t="s">
        <v>235</v>
      </c>
      <c r="B560" s="12"/>
      <c r="C560" s="9">
        <v>822.09</v>
      </c>
      <c r="D560" s="44">
        <v>822.09</v>
      </c>
      <c r="E560" s="44">
        <v>197.21</v>
      </c>
      <c r="F560" s="40">
        <f t="shared" si="58"/>
        <v>0.23988857667651961</v>
      </c>
      <c r="G560" s="40">
        <f t="shared" si="59"/>
        <v>0.23988857667651961</v>
      </c>
    </row>
    <row r="561" spans="1:7" x14ac:dyDescent="0.25">
      <c r="A561" s="10" t="s">
        <v>236</v>
      </c>
      <c r="B561" s="12"/>
      <c r="C561" s="9">
        <v>411.05</v>
      </c>
      <c r="D561" s="44">
        <v>411.05</v>
      </c>
      <c r="E561" s="44">
        <v>102.76</v>
      </c>
      <c r="F561" s="40">
        <f t="shared" si="58"/>
        <v>0.24999391801484006</v>
      </c>
      <c r="G561" s="40">
        <f t="shared" si="59"/>
        <v>0.24999391801484006</v>
      </c>
    </row>
    <row r="562" spans="1:7" x14ac:dyDescent="0.25">
      <c r="A562" s="10" t="s">
        <v>237</v>
      </c>
      <c r="B562" s="12"/>
      <c r="C562" s="9">
        <v>411.05</v>
      </c>
      <c r="D562" s="44">
        <v>411.05</v>
      </c>
      <c r="E562" s="44">
        <v>93.7</v>
      </c>
      <c r="F562" s="40">
        <f t="shared" si="58"/>
        <v>0.22795280379515875</v>
      </c>
      <c r="G562" s="40">
        <f t="shared" si="59"/>
        <v>0.22795280379515875</v>
      </c>
    </row>
    <row r="563" spans="1:7" x14ac:dyDescent="0.25">
      <c r="A563" s="10" t="s">
        <v>238</v>
      </c>
      <c r="B563" s="12"/>
      <c r="C563" s="9">
        <v>411.05</v>
      </c>
      <c r="D563" s="44">
        <v>411.05</v>
      </c>
      <c r="E563" s="44">
        <v>0</v>
      </c>
      <c r="F563" s="40">
        <f t="shared" si="58"/>
        <v>0</v>
      </c>
      <c r="G563" s="40">
        <f t="shared" si="59"/>
        <v>0</v>
      </c>
    </row>
    <row r="564" spans="1:7" x14ac:dyDescent="0.25">
      <c r="A564" s="10" t="s">
        <v>239</v>
      </c>
      <c r="B564" s="12"/>
      <c r="C564" s="9">
        <v>164.42</v>
      </c>
      <c r="D564" s="44">
        <v>164.42</v>
      </c>
      <c r="E564" s="44">
        <v>36.56</v>
      </c>
      <c r="F564" s="40">
        <f t="shared" si="58"/>
        <v>0.22235737744799905</v>
      </c>
      <c r="G564" s="40">
        <f t="shared" si="59"/>
        <v>0.22235737744799905</v>
      </c>
    </row>
    <row r="565" spans="1:7" x14ac:dyDescent="0.25">
      <c r="A565" s="10" t="s">
        <v>240</v>
      </c>
      <c r="B565" s="12"/>
      <c r="C565" s="9">
        <v>411.05</v>
      </c>
      <c r="D565" s="44">
        <v>411.05</v>
      </c>
      <c r="E565" s="44">
        <v>59.42</v>
      </c>
      <c r="F565" s="40">
        <f t="shared" si="58"/>
        <v>0.14455662328183919</v>
      </c>
      <c r="G565" s="40">
        <f t="shared" si="59"/>
        <v>0.14455662328183919</v>
      </c>
    </row>
    <row r="566" spans="1:7" x14ac:dyDescent="0.25">
      <c r="A566" s="10" t="s">
        <v>241</v>
      </c>
      <c r="B566" s="12"/>
      <c r="C566" s="9">
        <v>164.42</v>
      </c>
      <c r="D566" s="44">
        <v>164.42</v>
      </c>
      <c r="E566" s="44">
        <v>24.25</v>
      </c>
      <c r="F566" s="40">
        <f t="shared" si="58"/>
        <v>0.1474881401289381</v>
      </c>
      <c r="G566" s="40">
        <f t="shared" si="59"/>
        <v>0.1474881401289381</v>
      </c>
    </row>
    <row r="567" spans="1:7" x14ac:dyDescent="0.25">
      <c r="A567" s="10" t="s">
        <v>242</v>
      </c>
      <c r="B567" s="12"/>
      <c r="C567" s="9">
        <v>164.42</v>
      </c>
      <c r="D567" s="44">
        <v>164.42</v>
      </c>
      <c r="E567" s="44">
        <v>16.989999999999998</v>
      </c>
      <c r="F567" s="40">
        <f t="shared" si="58"/>
        <v>0.10333292786765601</v>
      </c>
      <c r="G567" s="40">
        <f t="shared" si="59"/>
        <v>0.10333292786765601</v>
      </c>
    </row>
    <row r="568" spans="1:7" x14ac:dyDescent="0.25">
      <c r="A568" s="10" t="s">
        <v>243</v>
      </c>
      <c r="B568" s="12"/>
      <c r="C568" s="9">
        <v>411.05</v>
      </c>
      <c r="D568" s="44">
        <v>411.05</v>
      </c>
      <c r="E568" s="44">
        <v>60.61</v>
      </c>
      <c r="F568" s="40">
        <f t="shared" si="58"/>
        <v>0.14745164821797835</v>
      </c>
      <c r="G568" s="40">
        <f t="shared" si="59"/>
        <v>0.14745164821797835</v>
      </c>
    </row>
    <row r="569" spans="1:7" x14ac:dyDescent="0.25">
      <c r="A569" s="10" t="s">
        <v>244</v>
      </c>
      <c r="B569" s="12"/>
      <c r="C569" s="9">
        <v>164.42</v>
      </c>
      <c r="D569" s="44">
        <v>164.42</v>
      </c>
      <c r="E569" s="44">
        <v>24.43</v>
      </c>
      <c r="F569" s="40">
        <f t="shared" si="58"/>
        <v>0.14858289745773021</v>
      </c>
      <c r="G569" s="40">
        <f t="shared" si="59"/>
        <v>0.14858289745773021</v>
      </c>
    </row>
    <row r="570" spans="1:7" x14ac:dyDescent="0.25">
      <c r="A570" s="10" t="s">
        <v>245</v>
      </c>
      <c r="B570" s="12"/>
      <c r="C570" s="9">
        <v>164.42</v>
      </c>
      <c r="D570" s="44">
        <v>164.42</v>
      </c>
      <c r="E570" s="44">
        <v>23.02</v>
      </c>
      <c r="F570" s="40">
        <f t="shared" si="58"/>
        <v>0.14000729838219195</v>
      </c>
      <c r="G570" s="40">
        <f t="shared" si="59"/>
        <v>0.14000729838219195</v>
      </c>
    </row>
    <row r="571" spans="1:7" x14ac:dyDescent="0.25">
      <c r="A571" s="10" t="s">
        <v>246</v>
      </c>
      <c r="B571" s="12"/>
      <c r="C571" s="9">
        <v>411.05</v>
      </c>
      <c r="D571" s="44">
        <v>411.05</v>
      </c>
      <c r="E571" s="44">
        <v>81.58</v>
      </c>
      <c r="F571" s="40">
        <f t="shared" si="58"/>
        <v>0.19846733973969102</v>
      </c>
      <c r="G571" s="40">
        <f t="shared" si="59"/>
        <v>0.19846733973969102</v>
      </c>
    </row>
    <row r="572" spans="1:7" x14ac:dyDescent="0.25">
      <c r="A572" s="10" t="s">
        <v>247</v>
      </c>
      <c r="B572" s="12"/>
      <c r="C572" s="9">
        <v>164.42</v>
      </c>
      <c r="D572" s="44">
        <v>164.42</v>
      </c>
      <c r="E572" s="44">
        <v>41.1</v>
      </c>
      <c r="F572" s="40">
        <f t="shared" si="58"/>
        <v>0.24996959007420025</v>
      </c>
      <c r="G572" s="40">
        <f t="shared" si="59"/>
        <v>0.24996959007420025</v>
      </c>
    </row>
    <row r="573" spans="1:7" x14ac:dyDescent="0.25">
      <c r="A573" s="10" t="s">
        <v>248</v>
      </c>
      <c r="B573" s="12"/>
      <c r="C573" s="9">
        <v>411.05</v>
      </c>
      <c r="D573" s="44">
        <v>411.05</v>
      </c>
      <c r="E573" s="44">
        <v>87.74</v>
      </c>
      <c r="F573" s="40">
        <f t="shared" si="58"/>
        <v>0.21345335117382311</v>
      </c>
      <c r="G573" s="40">
        <f t="shared" si="59"/>
        <v>0.21345335117382311</v>
      </c>
    </row>
    <row r="574" spans="1:7" x14ac:dyDescent="0.25">
      <c r="A574" s="10" t="s">
        <v>249</v>
      </c>
      <c r="B574" s="12"/>
      <c r="C574" s="9">
        <v>164.42</v>
      </c>
      <c r="D574" s="44">
        <v>164.42</v>
      </c>
      <c r="E574" s="44">
        <v>27.4</v>
      </c>
      <c r="F574" s="40">
        <f t="shared" si="58"/>
        <v>0.16664639338280016</v>
      </c>
      <c r="G574" s="40">
        <f t="shared" si="59"/>
        <v>0.16664639338280016</v>
      </c>
    </row>
    <row r="575" spans="1:7" x14ac:dyDescent="0.25">
      <c r="A575" s="10" t="s">
        <v>250</v>
      </c>
      <c r="B575" s="12"/>
      <c r="C575" s="9">
        <v>411.05</v>
      </c>
      <c r="D575" s="44">
        <v>411.05</v>
      </c>
      <c r="E575" s="44">
        <v>87.89</v>
      </c>
      <c r="F575" s="40">
        <f t="shared" si="58"/>
        <v>0.21381827028342051</v>
      </c>
      <c r="G575" s="40">
        <f t="shared" si="59"/>
        <v>0.21381827028342051</v>
      </c>
    </row>
    <row r="576" spans="1:7" x14ac:dyDescent="0.25">
      <c r="A576" s="10" t="s">
        <v>251</v>
      </c>
      <c r="B576" s="12"/>
      <c r="C576" s="9">
        <v>164.42</v>
      </c>
      <c r="D576" s="44">
        <v>164.42</v>
      </c>
      <c r="E576" s="44">
        <v>41.1</v>
      </c>
      <c r="F576" s="40">
        <f t="shared" si="58"/>
        <v>0.24996959007420025</v>
      </c>
      <c r="G576" s="40">
        <f t="shared" si="59"/>
        <v>0.24996959007420025</v>
      </c>
    </row>
    <row r="577" spans="1:7" x14ac:dyDescent="0.25">
      <c r="A577" s="10" t="s">
        <v>252</v>
      </c>
      <c r="B577" s="12"/>
      <c r="C577" s="9">
        <v>411.05</v>
      </c>
      <c r="D577" s="44">
        <v>411.05</v>
      </c>
      <c r="E577" s="44">
        <v>87.65</v>
      </c>
      <c r="F577" s="40">
        <f t="shared" si="58"/>
        <v>0.21323439970806471</v>
      </c>
      <c r="G577" s="40">
        <f t="shared" si="59"/>
        <v>0.21323439970806471</v>
      </c>
    </row>
    <row r="578" spans="1:7" ht="60" x14ac:dyDescent="0.25">
      <c r="A578" s="35" t="s">
        <v>57</v>
      </c>
      <c r="B578" s="27" t="s">
        <v>58</v>
      </c>
      <c r="C578" s="17">
        <f>SUM(C579:C591)</f>
        <v>143438</v>
      </c>
      <c r="D578" s="17">
        <f t="shared" ref="D578:E578" si="60">SUM(D579:D591)</f>
        <v>143438</v>
      </c>
      <c r="E578" s="17">
        <f t="shared" si="60"/>
        <v>16421.29</v>
      </c>
      <c r="F578" s="39">
        <f t="shared" si="58"/>
        <v>0.11448353992665822</v>
      </c>
      <c r="G578" s="39">
        <f t="shared" si="59"/>
        <v>0.11448353992665822</v>
      </c>
    </row>
    <row r="579" spans="1:7" x14ac:dyDescent="0.25">
      <c r="A579" s="10" t="s">
        <v>72</v>
      </c>
      <c r="B579" s="12"/>
      <c r="C579" s="9">
        <v>27584.1</v>
      </c>
      <c r="D579" s="9">
        <v>27584.1</v>
      </c>
      <c r="E579" s="9">
        <v>3731.4</v>
      </c>
      <c r="F579" s="40">
        <f t="shared" si="58"/>
        <v>0.13527358151978858</v>
      </c>
      <c r="G579" s="40">
        <f t="shared" si="59"/>
        <v>0.13527358151978858</v>
      </c>
    </row>
    <row r="580" spans="1:7" x14ac:dyDescent="0.25">
      <c r="A580" s="10" t="s">
        <v>73</v>
      </c>
      <c r="B580" s="12"/>
      <c r="C580" s="9">
        <v>5547.5</v>
      </c>
      <c r="D580" s="9">
        <v>5547.5</v>
      </c>
      <c r="E580" s="9">
        <v>570.16</v>
      </c>
      <c r="F580" s="40">
        <f t="shared" ref="F580:F629" si="61">IFERROR(E580/C580,"")</f>
        <v>0.10277782785038304</v>
      </c>
      <c r="G580" s="40">
        <f t="shared" ref="G580:G629" si="62">IFERROR(E580/D580,"")</f>
        <v>0.10277782785038304</v>
      </c>
    </row>
    <row r="581" spans="1:7" x14ac:dyDescent="0.25">
      <c r="A581" s="10" t="s">
        <v>74</v>
      </c>
      <c r="B581" s="12"/>
      <c r="C581" s="9">
        <v>2931.8</v>
      </c>
      <c r="D581" s="9">
        <v>2931.8</v>
      </c>
      <c r="E581" s="9">
        <v>284.05</v>
      </c>
      <c r="F581" s="40">
        <f t="shared" si="61"/>
        <v>9.68858721604475E-2</v>
      </c>
      <c r="G581" s="40">
        <f t="shared" si="62"/>
        <v>9.68858721604475E-2</v>
      </c>
    </row>
    <row r="582" spans="1:7" x14ac:dyDescent="0.25">
      <c r="A582" s="10" t="s">
        <v>75</v>
      </c>
      <c r="B582" s="12"/>
      <c r="C582" s="9">
        <v>4752.1000000000004</v>
      </c>
      <c r="D582" s="9">
        <v>4752.1000000000004</v>
      </c>
      <c r="E582" s="9">
        <v>471.41</v>
      </c>
      <c r="F582" s="40">
        <f t="shared" si="61"/>
        <v>9.9200353527913968E-2</v>
      </c>
      <c r="G582" s="40">
        <f t="shared" si="62"/>
        <v>9.9200353527913968E-2</v>
      </c>
    </row>
    <row r="583" spans="1:7" ht="15" customHeight="1" x14ac:dyDescent="0.25">
      <c r="A583" s="10" t="s">
        <v>76</v>
      </c>
      <c r="B583" s="12"/>
      <c r="C583" s="9">
        <v>5421.2</v>
      </c>
      <c r="D583" s="9">
        <v>5421.2</v>
      </c>
      <c r="E583" s="9">
        <v>1228.74</v>
      </c>
      <c r="F583" s="40">
        <f t="shared" si="61"/>
        <v>0.22665461521434369</v>
      </c>
      <c r="G583" s="40">
        <f t="shared" si="62"/>
        <v>0.22665461521434369</v>
      </c>
    </row>
    <row r="584" spans="1:7" x14ac:dyDescent="0.25">
      <c r="A584" s="10" t="s">
        <v>77</v>
      </c>
      <c r="B584" s="12"/>
      <c r="C584" s="9">
        <v>6651.2</v>
      </c>
      <c r="D584" s="9">
        <v>6651.2</v>
      </c>
      <c r="E584" s="9">
        <v>4.17</v>
      </c>
      <c r="F584" s="40">
        <f t="shared" si="61"/>
        <v>6.269545345200866E-4</v>
      </c>
      <c r="G584" s="40">
        <f t="shared" si="62"/>
        <v>6.269545345200866E-4</v>
      </c>
    </row>
    <row r="585" spans="1:7" x14ac:dyDescent="0.25">
      <c r="A585" s="10" t="s">
        <v>78</v>
      </c>
      <c r="B585" s="12"/>
      <c r="C585" s="9">
        <v>14868.1</v>
      </c>
      <c r="D585" s="9">
        <v>14868.1</v>
      </c>
      <c r="E585" s="9">
        <v>1453.46</v>
      </c>
      <c r="F585" s="40">
        <f t="shared" si="61"/>
        <v>9.7756942716285197E-2</v>
      </c>
      <c r="G585" s="40">
        <f t="shared" si="62"/>
        <v>9.7756942716285197E-2</v>
      </c>
    </row>
    <row r="586" spans="1:7" x14ac:dyDescent="0.25">
      <c r="A586" s="10" t="s">
        <v>79</v>
      </c>
      <c r="B586" s="12"/>
      <c r="C586" s="9">
        <v>11524.8</v>
      </c>
      <c r="D586" s="9">
        <v>11524.8</v>
      </c>
      <c r="E586" s="9">
        <v>1334.87</v>
      </c>
      <c r="F586" s="40">
        <f t="shared" si="61"/>
        <v>0.11582587116479244</v>
      </c>
      <c r="G586" s="40">
        <f t="shared" si="62"/>
        <v>0.11582587116479244</v>
      </c>
    </row>
    <row r="587" spans="1:7" x14ac:dyDescent="0.25">
      <c r="A587" s="10" t="s">
        <v>80</v>
      </c>
      <c r="B587" s="12"/>
      <c r="C587" s="9">
        <v>4497.3</v>
      </c>
      <c r="D587" s="9">
        <v>4497.3</v>
      </c>
      <c r="E587" s="9">
        <v>411.28</v>
      </c>
      <c r="F587" s="40">
        <f t="shared" si="61"/>
        <v>9.1450425811042166E-2</v>
      </c>
      <c r="G587" s="40">
        <f t="shared" si="62"/>
        <v>9.1450425811042166E-2</v>
      </c>
    </row>
    <row r="588" spans="1:7" x14ac:dyDescent="0.25">
      <c r="A588" s="10" t="s">
        <v>81</v>
      </c>
      <c r="B588" s="12"/>
      <c r="C588" s="9">
        <v>3958.9</v>
      </c>
      <c r="D588" s="9">
        <v>3958.9</v>
      </c>
      <c r="E588" s="9">
        <v>560.82000000000005</v>
      </c>
      <c r="F588" s="40">
        <f t="shared" si="61"/>
        <v>0.14166056227740029</v>
      </c>
      <c r="G588" s="40">
        <f t="shared" si="62"/>
        <v>0.14166056227740029</v>
      </c>
    </row>
    <row r="589" spans="1:7" x14ac:dyDescent="0.25">
      <c r="A589" s="10" t="s">
        <v>82</v>
      </c>
      <c r="B589" s="12"/>
      <c r="C589" s="9">
        <v>5404.5</v>
      </c>
      <c r="D589" s="9">
        <v>5404.5</v>
      </c>
      <c r="E589" s="9">
        <v>523.15</v>
      </c>
      <c r="F589" s="40">
        <f t="shared" si="61"/>
        <v>9.6798963826440931E-2</v>
      </c>
      <c r="G589" s="40">
        <f t="shared" si="62"/>
        <v>9.6798963826440931E-2</v>
      </c>
    </row>
    <row r="590" spans="1:7" x14ac:dyDescent="0.25">
      <c r="A590" s="10" t="s">
        <v>85</v>
      </c>
      <c r="B590" s="12"/>
      <c r="C590" s="9">
        <v>42858.2</v>
      </c>
      <c r="D590" s="9">
        <v>42858.2</v>
      </c>
      <c r="E590" s="9">
        <v>5219.8</v>
      </c>
      <c r="F590" s="40">
        <f t="shared" si="61"/>
        <v>0.12179232912254832</v>
      </c>
      <c r="G590" s="40">
        <f t="shared" si="62"/>
        <v>0.12179232912254832</v>
      </c>
    </row>
    <row r="591" spans="1:7" x14ac:dyDescent="0.25">
      <c r="A591" s="10" t="s">
        <v>83</v>
      </c>
      <c r="B591" s="12"/>
      <c r="C591" s="9">
        <v>7438.3</v>
      </c>
      <c r="D591" s="9">
        <v>7438.3</v>
      </c>
      <c r="E591" s="9">
        <v>627.98</v>
      </c>
      <c r="F591" s="40">
        <f t="shared" si="61"/>
        <v>8.442520468386594E-2</v>
      </c>
      <c r="G591" s="40">
        <f t="shared" si="62"/>
        <v>8.442520468386594E-2</v>
      </c>
    </row>
    <row r="592" spans="1:7" ht="345" x14ac:dyDescent="0.25">
      <c r="A592" s="35" t="s">
        <v>59</v>
      </c>
      <c r="B592" s="27" t="s">
        <v>60</v>
      </c>
      <c r="C592" s="17">
        <f>SUM(C593:C605)</f>
        <v>39</v>
      </c>
      <c r="D592" s="17">
        <f t="shared" ref="D592:E592" si="63">SUM(D593:D605)</f>
        <v>39</v>
      </c>
      <c r="E592" s="17">
        <f t="shared" si="63"/>
        <v>6</v>
      </c>
      <c r="F592" s="39">
        <f t="shared" si="61"/>
        <v>0.15384615384615385</v>
      </c>
      <c r="G592" s="39">
        <f t="shared" si="62"/>
        <v>0.15384615384615385</v>
      </c>
    </row>
    <row r="593" spans="1:7" x14ac:dyDescent="0.25">
      <c r="A593" s="10" t="s">
        <v>72</v>
      </c>
      <c r="B593" s="12"/>
      <c r="C593" s="9">
        <v>3</v>
      </c>
      <c r="D593" s="44">
        <v>3</v>
      </c>
      <c r="E593" s="44">
        <v>3</v>
      </c>
      <c r="F593" s="40">
        <f t="shared" si="61"/>
        <v>1</v>
      </c>
      <c r="G593" s="40">
        <f t="shared" si="62"/>
        <v>1</v>
      </c>
    </row>
    <row r="594" spans="1:7" x14ac:dyDescent="0.25">
      <c r="A594" s="10" t="s">
        <v>73</v>
      </c>
      <c r="B594" s="12"/>
      <c r="C594" s="9">
        <v>3</v>
      </c>
      <c r="D594" s="44">
        <v>3</v>
      </c>
      <c r="E594" s="44">
        <v>0</v>
      </c>
      <c r="F594" s="40">
        <f t="shared" si="61"/>
        <v>0</v>
      </c>
      <c r="G594" s="40">
        <f t="shared" si="62"/>
        <v>0</v>
      </c>
    </row>
    <row r="595" spans="1:7" x14ac:dyDescent="0.25">
      <c r="A595" s="10" t="s">
        <v>74</v>
      </c>
      <c r="B595" s="12"/>
      <c r="C595" s="9">
        <v>3</v>
      </c>
      <c r="D595" s="44">
        <v>3</v>
      </c>
      <c r="E595" s="44">
        <v>0</v>
      </c>
      <c r="F595" s="40">
        <f t="shared" si="61"/>
        <v>0</v>
      </c>
      <c r="G595" s="40">
        <f t="shared" si="62"/>
        <v>0</v>
      </c>
    </row>
    <row r="596" spans="1:7" x14ac:dyDescent="0.25">
      <c r="A596" s="10" t="s">
        <v>75</v>
      </c>
      <c r="B596" s="12"/>
      <c r="C596" s="9">
        <v>3</v>
      </c>
      <c r="D596" s="44">
        <v>3</v>
      </c>
      <c r="E596" s="44">
        <v>3</v>
      </c>
      <c r="F596" s="40">
        <f t="shared" si="61"/>
        <v>1</v>
      </c>
      <c r="G596" s="40">
        <f t="shared" si="62"/>
        <v>1</v>
      </c>
    </row>
    <row r="597" spans="1:7" x14ac:dyDescent="0.25">
      <c r="A597" s="10" t="s">
        <v>76</v>
      </c>
      <c r="B597" s="12"/>
      <c r="C597" s="9">
        <v>3</v>
      </c>
      <c r="D597" s="44">
        <v>3</v>
      </c>
      <c r="E597" s="44">
        <v>0</v>
      </c>
      <c r="F597" s="40">
        <f t="shared" si="61"/>
        <v>0</v>
      </c>
      <c r="G597" s="40">
        <f t="shared" si="62"/>
        <v>0</v>
      </c>
    </row>
    <row r="598" spans="1:7" x14ac:dyDescent="0.25">
      <c r="A598" s="10" t="s">
        <v>77</v>
      </c>
      <c r="B598" s="12"/>
      <c r="C598" s="9">
        <v>3</v>
      </c>
      <c r="D598" s="44">
        <v>3</v>
      </c>
      <c r="E598" s="44">
        <v>0</v>
      </c>
      <c r="F598" s="40">
        <f t="shared" si="61"/>
        <v>0</v>
      </c>
      <c r="G598" s="40">
        <f t="shared" si="62"/>
        <v>0</v>
      </c>
    </row>
    <row r="599" spans="1:7" x14ac:dyDescent="0.25">
      <c r="A599" s="10" t="s">
        <v>78</v>
      </c>
      <c r="B599" s="12"/>
      <c r="C599" s="9">
        <v>3</v>
      </c>
      <c r="D599" s="44">
        <v>3</v>
      </c>
      <c r="E599" s="44">
        <v>0</v>
      </c>
      <c r="F599" s="40">
        <f t="shared" si="61"/>
        <v>0</v>
      </c>
      <c r="G599" s="40">
        <f t="shared" si="62"/>
        <v>0</v>
      </c>
    </row>
    <row r="600" spans="1:7" x14ac:dyDescent="0.25">
      <c r="A600" s="10" t="s">
        <v>79</v>
      </c>
      <c r="B600" s="12"/>
      <c r="C600" s="9">
        <v>3</v>
      </c>
      <c r="D600" s="44">
        <v>3</v>
      </c>
      <c r="E600" s="44">
        <v>0</v>
      </c>
      <c r="F600" s="40">
        <f t="shared" si="61"/>
        <v>0</v>
      </c>
      <c r="G600" s="40">
        <f t="shared" si="62"/>
        <v>0</v>
      </c>
    </row>
    <row r="601" spans="1:7" x14ac:dyDescent="0.25">
      <c r="A601" s="10" t="s">
        <v>80</v>
      </c>
      <c r="B601" s="12"/>
      <c r="C601" s="9">
        <v>3</v>
      </c>
      <c r="D601" s="44">
        <v>3</v>
      </c>
      <c r="E601" s="44">
        <v>0</v>
      </c>
      <c r="F601" s="40">
        <f t="shared" si="61"/>
        <v>0</v>
      </c>
      <c r="G601" s="40">
        <f t="shared" si="62"/>
        <v>0</v>
      </c>
    </row>
    <row r="602" spans="1:7" x14ac:dyDescent="0.25">
      <c r="A602" s="10" t="s">
        <v>81</v>
      </c>
      <c r="B602" s="12"/>
      <c r="C602" s="9">
        <v>3</v>
      </c>
      <c r="D602" s="44">
        <v>3</v>
      </c>
      <c r="E602" s="44">
        <v>0</v>
      </c>
      <c r="F602" s="40">
        <f t="shared" si="61"/>
        <v>0</v>
      </c>
      <c r="G602" s="40">
        <f t="shared" si="62"/>
        <v>0</v>
      </c>
    </row>
    <row r="603" spans="1:7" x14ac:dyDescent="0.25">
      <c r="A603" s="10" t="s">
        <v>82</v>
      </c>
      <c r="B603" s="12"/>
      <c r="C603" s="9">
        <v>3</v>
      </c>
      <c r="D603" s="44">
        <v>3</v>
      </c>
      <c r="E603" s="44">
        <v>0</v>
      </c>
      <c r="F603" s="40">
        <f t="shared" si="61"/>
        <v>0</v>
      </c>
      <c r="G603" s="40">
        <f t="shared" si="62"/>
        <v>0</v>
      </c>
    </row>
    <row r="604" spans="1:7" x14ac:dyDescent="0.25">
      <c r="A604" s="10" t="s">
        <v>85</v>
      </c>
      <c r="B604" s="12"/>
      <c r="C604" s="9">
        <v>3</v>
      </c>
      <c r="D604" s="44">
        <v>3</v>
      </c>
      <c r="E604" s="44">
        <v>0</v>
      </c>
      <c r="F604" s="40">
        <f t="shared" si="61"/>
        <v>0</v>
      </c>
      <c r="G604" s="40">
        <f t="shared" si="62"/>
        <v>0</v>
      </c>
    </row>
    <row r="605" spans="1:7" x14ac:dyDescent="0.25">
      <c r="A605" s="10" t="s">
        <v>83</v>
      </c>
      <c r="B605" s="12"/>
      <c r="C605" s="9">
        <v>3</v>
      </c>
      <c r="D605" s="44">
        <v>3</v>
      </c>
      <c r="E605" s="44">
        <v>0</v>
      </c>
      <c r="F605" s="40">
        <f t="shared" si="61"/>
        <v>0</v>
      </c>
      <c r="G605" s="40">
        <f t="shared" si="62"/>
        <v>0</v>
      </c>
    </row>
    <row r="606" spans="1:7" ht="195" x14ac:dyDescent="0.25">
      <c r="A606" s="35" t="s">
        <v>61</v>
      </c>
      <c r="B606" s="27" t="s">
        <v>62</v>
      </c>
      <c r="C606" s="17">
        <f>SUM(C607:C619)</f>
        <v>17783.3</v>
      </c>
      <c r="D606" s="17">
        <f t="shared" ref="D606:E606" si="64">SUM(D607:D619)</f>
        <v>17783.3</v>
      </c>
      <c r="E606" s="17">
        <f t="shared" si="64"/>
        <v>0</v>
      </c>
      <c r="F606" s="39">
        <f t="shared" si="61"/>
        <v>0</v>
      </c>
      <c r="G606" s="39">
        <f t="shared" si="62"/>
        <v>0</v>
      </c>
    </row>
    <row r="607" spans="1:7" x14ac:dyDescent="0.25">
      <c r="A607" s="10" t="s">
        <v>82</v>
      </c>
      <c r="B607" s="12"/>
      <c r="C607" s="9">
        <v>1198.8800000000001</v>
      </c>
      <c r="D607" s="9">
        <v>1198.8800000000001</v>
      </c>
      <c r="E607" s="44">
        <v>0</v>
      </c>
      <c r="F607" s="40">
        <f t="shared" si="61"/>
        <v>0</v>
      </c>
      <c r="G607" s="40">
        <f t="shared" si="62"/>
        <v>0</v>
      </c>
    </row>
    <row r="608" spans="1:7" x14ac:dyDescent="0.25">
      <c r="A608" s="10" t="s">
        <v>85</v>
      </c>
      <c r="B608" s="12"/>
      <c r="C608" s="9">
        <v>5331.55</v>
      </c>
      <c r="D608" s="9">
        <v>5331.55</v>
      </c>
      <c r="E608" s="44">
        <v>0</v>
      </c>
      <c r="F608" s="40">
        <f t="shared" si="61"/>
        <v>0</v>
      </c>
      <c r="G608" s="40">
        <f t="shared" si="62"/>
        <v>0</v>
      </c>
    </row>
    <row r="609" spans="1:7" x14ac:dyDescent="0.25">
      <c r="A609" s="10" t="s">
        <v>83</v>
      </c>
      <c r="B609" s="12"/>
      <c r="C609" s="9">
        <v>1178.8499999999999</v>
      </c>
      <c r="D609" s="9">
        <v>1178.8499999999999</v>
      </c>
      <c r="E609" s="44">
        <v>0</v>
      </c>
      <c r="F609" s="40">
        <f t="shared" si="61"/>
        <v>0</v>
      </c>
      <c r="G609" s="40">
        <f t="shared" si="62"/>
        <v>0</v>
      </c>
    </row>
    <row r="610" spans="1:7" x14ac:dyDescent="0.25">
      <c r="A610" s="10" t="s">
        <v>72</v>
      </c>
      <c r="B610" s="12"/>
      <c r="C610" s="9">
        <v>1285.48</v>
      </c>
      <c r="D610" s="9">
        <v>1285.48</v>
      </c>
      <c r="E610" s="44">
        <v>0</v>
      </c>
      <c r="F610" s="40">
        <f t="shared" si="61"/>
        <v>0</v>
      </c>
      <c r="G610" s="40">
        <f t="shared" si="62"/>
        <v>0</v>
      </c>
    </row>
    <row r="611" spans="1:7" x14ac:dyDescent="0.25">
      <c r="A611" s="10" t="s">
        <v>73</v>
      </c>
      <c r="B611" s="12"/>
      <c r="C611" s="9">
        <v>999.18</v>
      </c>
      <c r="D611" s="9">
        <v>999.18</v>
      </c>
      <c r="E611" s="44">
        <v>0</v>
      </c>
      <c r="F611" s="40">
        <f t="shared" si="61"/>
        <v>0</v>
      </c>
      <c r="G611" s="40">
        <f t="shared" si="62"/>
        <v>0</v>
      </c>
    </row>
    <row r="612" spans="1:7" x14ac:dyDescent="0.25">
      <c r="A612" s="10" t="s">
        <v>74</v>
      </c>
      <c r="B612" s="12"/>
      <c r="C612" s="9">
        <v>614.85</v>
      </c>
      <c r="D612" s="9">
        <v>614.85</v>
      </c>
      <c r="E612" s="44">
        <v>0</v>
      </c>
      <c r="F612" s="40">
        <f t="shared" si="61"/>
        <v>0</v>
      </c>
      <c r="G612" s="40">
        <f t="shared" si="62"/>
        <v>0</v>
      </c>
    </row>
    <row r="613" spans="1:7" x14ac:dyDescent="0.25">
      <c r="A613" s="10" t="s">
        <v>75</v>
      </c>
      <c r="B613" s="12"/>
      <c r="C613" s="9">
        <v>738.64</v>
      </c>
      <c r="D613" s="9">
        <v>738.64</v>
      </c>
      <c r="E613" s="44">
        <v>0</v>
      </c>
      <c r="F613" s="40">
        <f t="shared" si="61"/>
        <v>0</v>
      </c>
      <c r="G613" s="40">
        <f t="shared" si="62"/>
        <v>0</v>
      </c>
    </row>
    <row r="614" spans="1:7" ht="15" customHeight="1" x14ac:dyDescent="0.25">
      <c r="A614" s="10" t="s">
        <v>76</v>
      </c>
      <c r="B614" s="12"/>
      <c r="C614" s="9">
        <v>985.12</v>
      </c>
      <c r="D614" s="9">
        <v>985.12</v>
      </c>
      <c r="E614" s="44">
        <v>0</v>
      </c>
      <c r="F614" s="40">
        <f t="shared" si="61"/>
        <v>0</v>
      </c>
      <c r="G614" s="40">
        <f t="shared" si="62"/>
        <v>0</v>
      </c>
    </row>
    <row r="615" spans="1:7" x14ac:dyDescent="0.25">
      <c r="A615" s="10" t="s">
        <v>77</v>
      </c>
      <c r="B615" s="12"/>
      <c r="C615" s="9">
        <v>1048.6400000000001</v>
      </c>
      <c r="D615" s="9">
        <v>1048.6400000000001</v>
      </c>
      <c r="E615" s="44">
        <v>0</v>
      </c>
      <c r="F615" s="40">
        <f t="shared" si="61"/>
        <v>0</v>
      </c>
      <c r="G615" s="40">
        <f t="shared" si="62"/>
        <v>0</v>
      </c>
    </row>
    <row r="616" spans="1:7" x14ac:dyDescent="0.25">
      <c r="A616" s="10" t="s">
        <v>78</v>
      </c>
      <c r="B616" s="12"/>
      <c r="C616" s="9">
        <v>1488.42</v>
      </c>
      <c r="D616" s="9">
        <v>1488.42</v>
      </c>
      <c r="E616" s="44">
        <v>0</v>
      </c>
      <c r="F616" s="40">
        <f t="shared" si="61"/>
        <v>0</v>
      </c>
      <c r="G616" s="40">
        <f t="shared" si="62"/>
        <v>0</v>
      </c>
    </row>
    <row r="617" spans="1:7" x14ac:dyDescent="0.25">
      <c r="A617" s="10" t="s">
        <v>79</v>
      </c>
      <c r="B617" s="12"/>
      <c r="C617" s="9">
        <v>1537.14</v>
      </c>
      <c r="D617" s="9">
        <v>1537.14</v>
      </c>
      <c r="E617" s="44">
        <v>0</v>
      </c>
      <c r="F617" s="40">
        <f t="shared" si="61"/>
        <v>0</v>
      </c>
      <c r="G617" s="40">
        <f t="shared" si="62"/>
        <v>0</v>
      </c>
    </row>
    <row r="618" spans="1:7" x14ac:dyDescent="0.25">
      <c r="A618" s="10" t="s">
        <v>80</v>
      </c>
      <c r="B618" s="12"/>
      <c r="C618" s="9">
        <v>601.69000000000005</v>
      </c>
      <c r="D618" s="9">
        <v>601.69000000000005</v>
      </c>
      <c r="E618" s="44">
        <v>0</v>
      </c>
      <c r="F618" s="40">
        <f t="shared" si="61"/>
        <v>0</v>
      </c>
      <c r="G618" s="40">
        <f t="shared" si="62"/>
        <v>0</v>
      </c>
    </row>
    <row r="619" spans="1:7" x14ac:dyDescent="0.25">
      <c r="A619" s="10" t="s">
        <v>81</v>
      </c>
      <c r="B619" s="12"/>
      <c r="C619" s="9">
        <v>774.86</v>
      </c>
      <c r="D619" s="9">
        <v>774.86</v>
      </c>
      <c r="E619" s="44">
        <v>0</v>
      </c>
      <c r="F619" s="40">
        <f t="shared" si="61"/>
        <v>0</v>
      </c>
      <c r="G619" s="40">
        <f t="shared" si="62"/>
        <v>0</v>
      </c>
    </row>
    <row r="620" spans="1:7" ht="30" x14ac:dyDescent="0.25">
      <c r="A620" s="7" t="s">
        <v>63</v>
      </c>
      <c r="B620" s="14"/>
      <c r="C620" s="45">
        <f>C621+C635+C650+C657+C659+C673+C675</f>
        <v>153684.03</v>
      </c>
      <c r="D620" s="54">
        <f>D621+D635+D650+D657+D659+D673+D675+D689</f>
        <v>156764.56</v>
      </c>
      <c r="E620" s="54">
        <f>E621+E635+E650+E657+E659+E673+E675+E689</f>
        <v>30183.309999999998</v>
      </c>
      <c r="F620" s="38">
        <f t="shared" si="61"/>
        <v>0.19639848070095506</v>
      </c>
      <c r="G620" s="38">
        <f t="shared" si="62"/>
        <v>0.19253911725966633</v>
      </c>
    </row>
    <row r="621" spans="1:7" ht="75" x14ac:dyDescent="0.25">
      <c r="A621" s="35" t="s">
        <v>64</v>
      </c>
      <c r="B621" s="27" t="s">
        <v>67</v>
      </c>
      <c r="C621" s="17">
        <f>SUM(C622:C634)</f>
        <v>36294.82</v>
      </c>
      <c r="D621" s="17">
        <f t="shared" ref="D621:E621" si="65">SUM(D622:D634)</f>
        <v>36294.82</v>
      </c>
      <c r="E621" s="17">
        <f t="shared" si="65"/>
        <v>7792.4399999999987</v>
      </c>
      <c r="F621" s="39">
        <f t="shared" si="61"/>
        <v>0.21469840599843171</v>
      </c>
      <c r="G621" s="39">
        <f t="shared" si="62"/>
        <v>0.21469840599843171</v>
      </c>
    </row>
    <row r="622" spans="1:7" x14ac:dyDescent="0.25">
      <c r="A622" s="10" t="s">
        <v>72</v>
      </c>
      <c r="B622" s="12"/>
      <c r="C622" s="9">
        <v>5100.8900000000003</v>
      </c>
      <c r="D622" s="9">
        <v>5100.8900000000003</v>
      </c>
      <c r="E622" s="9">
        <v>1079.03</v>
      </c>
      <c r="F622" s="40">
        <f t="shared" si="61"/>
        <v>0.2115375944197973</v>
      </c>
      <c r="G622" s="40">
        <f t="shared" si="62"/>
        <v>0.2115375944197973</v>
      </c>
    </row>
    <row r="623" spans="1:7" x14ac:dyDescent="0.25">
      <c r="A623" s="10" t="s">
        <v>73</v>
      </c>
      <c r="B623" s="12"/>
      <c r="C623" s="9">
        <v>3335.2</v>
      </c>
      <c r="D623" s="9">
        <v>3335.2</v>
      </c>
      <c r="E623" s="9">
        <v>667.52</v>
      </c>
      <c r="F623" s="40">
        <f t="shared" si="61"/>
        <v>0.20014391940513312</v>
      </c>
      <c r="G623" s="40">
        <f t="shared" si="62"/>
        <v>0.20014391940513312</v>
      </c>
    </row>
    <row r="624" spans="1:7" x14ac:dyDescent="0.25">
      <c r="A624" s="10" t="s">
        <v>74</v>
      </c>
      <c r="B624" s="12"/>
      <c r="C624" s="9">
        <v>1569.51</v>
      </c>
      <c r="D624" s="9">
        <v>1569.51</v>
      </c>
      <c r="E624" s="9">
        <v>274.24</v>
      </c>
      <c r="F624" s="40">
        <f t="shared" si="61"/>
        <v>0.17472969270664093</v>
      </c>
      <c r="G624" s="40">
        <f t="shared" si="62"/>
        <v>0.17472969270664093</v>
      </c>
    </row>
    <row r="625" spans="1:7" x14ac:dyDescent="0.25">
      <c r="A625" s="10" t="s">
        <v>75</v>
      </c>
      <c r="B625" s="12"/>
      <c r="C625" s="9">
        <v>1569.51</v>
      </c>
      <c r="D625" s="9">
        <v>1569.51</v>
      </c>
      <c r="E625" s="9">
        <v>320.68</v>
      </c>
      <c r="F625" s="40">
        <f t="shared" si="61"/>
        <v>0.20431854527846272</v>
      </c>
      <c r="G625" s="40">
        <f t="shared" si="62"/>
        <v>0.20431854527846272</v>
      </c>
    </row>
    <row r="626" spans="1:7" ht="15" customHeight="1" x14ac:dyDescent="0.25">
      <c r="A626" s="10" t="s">
        <v>76</v>
      </c>
      <c r="B626" s="12"/>
      <c r="C626" s="9">
        <v>2354.2600000000002</v>
      </c>
      <c r="D626" s="9">
        <v>2354.2600000000002</v>
      </c>
      <c r="E626" s="9">
        <v>478.52</v>
      </c>
      <c r="F626" s="40">
        <f t="shared" si="61"/>
        <v>0.20325707440979329</v>
      </c>
      <c r="G626" s="40">
        <f t="shared" si="62"/>
        <v>0.20325707440979329</v>
      </c>
    </row>
    <row r="627" spans="1:7" x14ac:dyDescent="0.25">
      <c r="A627" s="10" t="s">
        <v>77</v>
      </c>
      <c r="B627" s="12"/>
      <c r="C627" s="9">
        <v>3139.01</v>
      </c>
      <c r="D627" s="9">
        <v>3139.01</v>
      </c>
      <c r="E627" s="9">
        <v>661.42</v>
      </c>
      <c r="F627" s="40">
        <f t="shared" si="61"/>
        <v>0.21070974606643494</v>
      </c>
      <c r="G627" s="40">
        <f t="shared" si="62"/>
        <v>0.21070974606643494</v>
      </c>
    </row>
    <row r="628" spans="1:7" x14ac:dyDescent="0.25">
      <c r="A628" s="10" t="s">
        <v>78</v>
      </c>
      <c r="B628" s="12"/>
      <c r="C628" s="9">
        <v>2942.82</v>
      </c>
      <c r="D628" s="9">
        <v>2942.82</v>
      </c>
      <c r="E628" s="9">
        <v>618.9</v>
      </c>
      <c r="F628" s="40">
        <f t="shared" si="61"/>
        <v>0.21030847962158744</v>
      </c>
      <c r="G628" s="40">
        <f t="shared" si="62"/>
        <v>0.21030847962158744</v>
      </c>
    </row>
    <row r="629" spans="1:7" x14ac:dyDescent="0.25">
      <c r="A629" s="10" t="s">
        <v>79</v>
      </c>
      <c r="B629" s="12"/>
      <c r="C629" s="9">
        <v>2942.82</v>
      </c>
      <c r="D629" s="9">
        <v>2942.82</v>
      </c>
      <c r="E629" s="9">
        <v>758.31</v>
      </c>
      <c r="F629" s="40">
        <f t="shared" si="61"/>
        <v>0.25768140762941666</v>
      </c>
      <c r="G629" s="40">
        <f t="shared" si="62"/>
        <v>0.25768140762941666</v>
      </c>
    </row>
    <row r="630" spans="1:7" x14ac:dyDescent="0.25">
      <c r="A630" s="10" t="s">
        <v>80</v>
      </c>
      <c r="B630" s="12"/>
      <c r="C630" s="9">
        <v>1569.51</v>
      </c>
      <c r="D630" s="9">
        <v>1569.51</v>
      </c>
      <c r="E630" s="9">
        <v>261.29000000000002</v>
      </c>
      <c r="F630" s="40">
        <f t="shared" ref="F630:F691" si="66">IFERROR(E630/C630,"")</f>
        <v>0.16647870991583361</v>
      </c>
      <c r="G630" s="40">
        <f t="shared" ref="G630:G691" si="67">IFERROR(E630/D630,"")</f>
        <v>0.16647870991583361</v>
      </c>
    </row>
    <row r="631" spans="1:7" x14ac:dyDescent="0.25">
      <c r="A631" s="10" t="s">
        <v>81</v>
      </c>
      <c r="B631" s="12"/>
      <c r="C631" s="9">
        <v>1765.69</v>
      </c>
      <c r="D631" s="9">
        <v>1765.69</v>
      </c>
      <c r="E631" s="9">
        <v>297.8</v>
      </c>
      <c r="F631" s="40">
        <f t="shared" si="66"/>
        <v>0.16865927767614927</v>
      </c>
      <c r="G631" s="40">
        <f t="shared" si="67"/>
        <v>0.16865927767614927</v>
      </c>
    </row>
    <row r="632" spans="1:7" x14ac:dyDescent="0.25">
      <c r="A632" s="10" t="s">
        <v>82</v>
      </c>
      <c r="B632" s="12"/>
      <c r="C632" s="9">
        <v>2158.0700000000002</v>
      </c>
      <c r="D632" s="9">
        <v>2158.0700000000002</v>
      </c>
      <c r="E632" s="9">
        <v>477.24</v>
      </c>
      <c r="F632" s="40">
        <f t="shared" si="66"/>
        <v>0.22114203895147053</v>
      </c>
      <c r="G632" s="40">
        <f t="shared" si="67"/>
        <v>0.22114203895147053</v>
      </c>
    </row>
    <row r="633" spans="1:7" x14ac:dyDescent="0.25">
      <c r="A633" s="10" t="s">
        <v>85</v>
      </c>
      <c r="B633" s="12"/>
      <c r="C633" s="9">
        <v>6278.02</v>
      </c>
      <c r="D633" s="9">
        <v>6278.02</v>
      </c>
      <c r="E633" s="9">
        <v>1507.06</v>
      </c>
      <c r="F633" s="40">
        <f t="shared" si="66"/>
        <v>0.24005339263016043</v>
      </c>
      <c r="G633" s="40">
        <f t="shared" si="67"/>
        <v>0.24005339263016043</v>
      </c>
    </row>
    <row r="634" spans="1:7" x14ac:dyDescent="0.25">
      <c r="A634" s="10" t="s">
        <v>83</v>
      </c>
      <c r="B634" s="12"/>
      <c r="C634" s="9">
        <v>1569.51</v>
      </c>
      <c r="D634" s="9">
        <v>1569.51</v>
      </c>
      <c r="E634" s="9">
        <v>390.43</v>
      </c>
      <c r="F634" s="40">
        <f t="shared" si="66"/>
        <v>0.24875916687373767</v>
      </c>
      <c r="G634" s="40">
        <f t="shared" si="67"/>
        <v>0.24875916687373767</v>
      </c>
    </row>
    <row r="635" spans="1:7" ht="60" x14ac:dyDescent="0.25">
      <c r="A635" s="35" t="s">
        <v>65</v>
      </c>
      <c r="B635" s="27" t="s">
        <v>68</v>
      </c>
      <c r="C635" s="17">
        <f>SUM(C636:C649)</f>
        <v>4000</v>
      </c>
      <c r="D635" s="17">
        <f t="shared" ref="D635:E635" si="68">SUM(D636:D649)</f>
        <v>4000</v>
      </c>
      <c r="E635" s="17">
        <f t="shared" si="68"/>
        <v>0</v>
      </c>
      <c r="F635" s="39">
        <f t="shared" si="66"/>
        <v>0</v>
      </c>
      <c r="G635" s="39">
        <f t="shared" si="67"/>
        <v>0</v>
      </c>
    </row>
    <row r="636" spans="1:7" x14ac:dyDescent="0.25">
      <c r="A636" s="10" t="s">
        <v>72</v>
      </c>
      <c r="B636" s="12"/>
      <c r="C636" s="9">
        <v>271.95</v>
      </c>
      <c r="D636" s="9">
        <v>271.95</v>
      </c>
      <c r="E636" s="44">
        <v>0</v>
      </c>
      <c r="F636" s="40">
        <f t="shared" si="66"/>
        <v>0</v>
      </c>
      <c r="G636" s="40">
        <f t="shared" si="67"/>
        <v>0</v>
      </c>
    </row>
    <row r="637" spans="1:7" x14ac:dyDescent="0.25">
      <c r="A637" s="10" t="s">
        <v>73</v>
      </c>
      <c r="B637" s="12"/>
      <c r="C637" s="9">
        <v>188.1</v>
      </c>
      <c r="D637" s="9">
        <v>188.1</v>
      </c>
      <c r="E637" s="44">
        <v>0</v>
      </c>
      <c r="F637" s="40">
        <f t="shared" si="66"/>
        <v>0</v>
      </c>
      <c r="G637" s="40">
        <f t="shared" si="67"/>
        <v>0</v>
      </c>
    </row>
    <row r="638" spans="1:7" x14ac:dyDescent="0.25">
      <c r="A638" s="10" t="s">
        <v>74</v>
      </c>
      <c r="B638" s="12"/>
      <c r="C638" s="9">
        <v>112.5</v>
      </c>
      <c r="D638" s="9">
        <v>112.5</v>
      </c>
      <c r="E638" s="44">
        <v>0</v>
      </c>
      <c r="F638" s="40">
        <f t="shared" si="66"/>
        <v>0</v>
      </c>
      <c r="G638" s="40">
        <f t="shared" si="67"/>
        <v>0</v>
      </c>
    </row>
    <row r="639" spans="1:7" x14ac:dyDescent="0.25">
      <c r="A639" s="10" t="s">
        <v>75</v>
      </c>
      <c r="B639" s="12"/>
      <c r="C639" s="9">
        <v>147.9</v>
      </c>
      <c r="D639" s="9">
        <v>147.9</v>
      </c>
      <c r="E639" s="44">
        <v>0</v>
      </c>
      <c r="F639" s="40">
        <f t="shared" si="66"/>
        <v>0</v>
      </c>
      <c r="G639" s="40">
        <f t="shared" si="67"/>
        <v>0</v>
      </c>
    </row>
    <row r="640" spans="1:7" x14ac:dyDescent="0.25">
      <c r="A640" s="10" t="s">
        <v>76</v>
      </c>
      <c r="B640" s="12"/>
      <c r="C640" s="9">
        <v>139.05000000000001</v>
      </c>
      <c r="D640" s="9">
        <v>139.05000000000001</v>
      </c>
      <c r="E640" s="44">
        <v>0</v>
      </c>
      <c r="F640" s="40">
        <f t="shared" si="66"/>
        <v>0</v>
      </c>
      <c r="G640" s="40">
        <f t="shared" si="67"/>
        <v>0</v>
      </c>
    </row>
    <row r="641" spans="1:7" x14ac:dyDescent="0.25">
      <c r="A641" s="10" t="s">
        <v>77</v>
      </c>
      <c r="B641" s="12"/>
      <c r="C641" s="9">
        <v>190.65</v>
      </c>
      <c r="D641" s="9">
        <v>190.65</v>
      </c>
      <c r="E641" s="44">
        <v>0</v>
      </c>
      <c r="F641" s="40">
        <f t="shared" si="66"/>
        <v>0</v>
      </c>
      <c r="G641" s="40">
        <f t="shared" si="67"/>
        <v>0</v>
      </c>
    </row>
    <row r="642" spans="1:7" x14ac:dyDescent="0.25">
      <c r="A642" s="10" t="s">
        <v>78</v>
      </c>
      <c r="B642" s="12"/>
      <c r="C642" s="9">
        <v>279.89999999999998</v>
      </c>
      <c r="D642" s="9">
        <v>279.89999999999998</v>
      </c>
      <c r="E642" s="44">
        <v>0</v>
      </c>
      <c r="F642" s="40">
        <f t="shared" si="66"/>
        <v>0</v>
      </c>
      <c r="G642" s="40">
        <f t="shared" si="67"/>
        <v>0</v>
      </c>
    </row>
    <row r="643" spans="1:7" x14ac:dyDescent="0.25">
      <c r="A643" s="10" t="s">
        <v>79</v>
      </c>
      <c r="B643" s="12"/>
      <c r="C643" s="9">
        <v>246.3</v>
      </c>
      <c r="D643" s="9">
        <v>246.3</v>
      </c>
      <c r="E643" s="44">
        <v>0</v>
      </c>
      <c r="F643" s="40">
        <f t="shared" si="66"/>
        <v>0</v>
      </c>
      <c r="G643" s="40">
        <f t="shared" si="67"/>
        <v>0</v>
      </c>
    </row>
    <row r="644" spans="1:7" x14ac:dyDescent="0.25">
      <c r="A644" s="10" t="s">
        <v>80</v>
      </c>
      <c r="B644" s="12"/>
      <c r="C644" s="9">
        <v>82.8</v>
      </c>
      <c r="D644" s="9">
        <v>82.8</v>
      </c>
      <c r="E644" s="44">
        <v>0</v>
      </c>
      <c r="F644" s="40">
        <f t="shared" si="66"/>
        <v>0</v>
      </c>
      <c r="G644" s="40">
        <f t="shared" si="67"/>
        <v>0</v>
      </c>
    </row>
    <row r="645" spans="1:7" x14ac:dyDescent="0.25">
      <c r="A645" s="10" t="s">
        <v>81</v>
      </c>
      <c r="B645" s="12"/>
      <c r="C645" s="9">
        <v>99.45</v>
      </c>
      <c r="D645" s="9">
        <v>99.45</v>
      </c>
      <c r="E645" s="44">
        <v>0</v>
      </c>
      <c r="F645" s="40">
        <f t="shared" si="66"/>
        <v>0</v>
      </c>
      <c r="G645" s="40">
        <f t="shared" si="67"/>
        <v>0</v>
      </c>
    </row>
    <row r="646" spans="1:7" x14ac:dyDescent="0.25">
      <c r="A646" s="10" t="s">
        <v>82</v>
      </c>
      <c r="B646" s="12"/>
      <c r="C646" s="9">
        <v>225.45</v>
      </c>
      <c r="D646" s="9">
        <v>225.45</v>
      </c>
      <c r="E646" s="44">
        <v>0</v>
      </c>
      <c r="F646" s="40">
        <f t="shared" si="66"/>
        <v>0</v>
      </c>
      <c r="G646" s="40">
        <f t="shared" si="67"/>
        <v>0</v>
      </c>
    </row>
    <row r="647" spans="1:7" x14ac:dyDescent="0.25">
      <c r="A647" s="10" t="s">
        <v>85</v>
      </c>
      <c r="B647" s="12"/>
      <c r="C647" s="9">
        <v>1056.1500000000001</v>
      </c>
      <c r="D647" s="9">
        <v>1056.1500000000001</v>
      </c>
      <c r="E647" s="44">
        <v>0</v>
      </c>
      <c r="F647" s="40">
        <f t="shared" si="66"/>
        <v>0</v>
      </c>
      <c r="G647" s="40">
        <f t="shared" si="67"/>
        <v>0</v>
      </c>
    </row>
    <row r="648" spans="1:7" x14ac:dyDescent="0.25">
      <c r="A648" s="10" t="s">
        <v>83</v>
      </c>
      <c r="B648" s="12"/>
      <c r="C648" s="9">
        <v>221.7</v>
      </c>
      <c r="D648" s="9">
        <v>221.7</v>
      </c>
      <c r="E648" s="44">
        <v>0</v>
      </c>
      <c r="F648" s="40">
        <f t="shared" si="66"/>
        <v>0</v>
      </c>
      <c r="G648" s="40">
        <f t="shared" si="67"/>
        <v>0</v>
      </c>
    </row>
    <row r="649" spans="1:7" x14ac:dyDescent="0.25">
      <c r="A649" s="10" t="s">
        <v>84</v>
      </c>
      <c r="B649" s="12"/>
      <c r="C649" s="9">
        <v>738.1</v>
      </c>
      <c r="D649" s="9">
        <v>738.1</v>
      </c>
      <c r="E649" s="44">
        <v>0</v>
      </c>
      <c r="F649" s="40">
        <f t="shared" si="66"/>
        <v>0</v>
      </c>
      <c r="G649" s="40">
        <f t="shared" si="67"/>
        <v>0</v>
      </c>
    </row>
    <row r="650" spans="1:7" ht="135" x14ac:dyDescent="0.25">
      <c r="A650" s="35" t="s">
        <v>66</v>
      </c>
      <c r="B650" s="27" t="s">
        <v>69</v>
      </c>
      <c r="C650" s="17">
        <f>SUM(C651:C656)</f>
        <v>89005.95</v>
      </c>
      <c r="D650" s="17">
        <f t="shared" ref="D650:E650" si="69">SUM(D651:D656)</f>
        <v>89005.95</v>
      </c>
      <c r="E650" s="17">
        <f t="shared" si="69"/>
        <v>19304.509999999998</v>
      </c>
      <c r="F650" s="39">
        <f t="shared" si="66"/>
        <v>0.21689010678499582</v>
      </c>
      <c r="G650" s="39">
        <f t="shared" si="67"/>
        <v>0.21689010678499582</v>
      </c>
    </row>
    <row r="651" spans="1:7" x14ac:dyDescent="0.25">
      <c r="A651" s="10" t="s">
        <v>73</v>
      </c>
      <c r="B651" s="12"/>
      <c r="C651" s="9">
        <v>14049.42</v>
      </c>
      <c r="D651" s="9">
        <v>14049.42</v>
      </c>
      <c r="E651" s="9">
        <v>2696.41</v>
      </c>
      <c r="F651" s="40">
        <f t="shared" si="66"/>
        <v>0.19192322530040384</v>
      </c>
      <c r="G651" s="40">
        <f t="shared" si="67"/>
        <v>0.19192322530040384</v>
      </c>
    </row>
    <row r="652" spans="1:7" x14ac:dyDescent="0.25">
      <c r="A652" s="10" t="s">
        <v>74</v>
      </c>
      <c r="B652" s="12"/>
      <c r="C652" s="9">
        <v>11523.82</v>
      </c>
      <c r="D652" s="9">
        <v>11523.82</v>
      </c>
      <c r="E652" s="9">
        <v>2503.81</v>
      </c>
      <c r="F652" s="40">
        <f t="shared" si="66"/>
        <v>0.21727257107452216</v>
      </c>
      <c r="G652" s="40">
        <f t="shared" si="67"/>
        <v>0.21727257107452216</v>
      </c>
    </row>
    <row r="653" spans="1:7" ht="15" customHeight="1" x14ac:dyDescent="0.25">
      <c r="A653" s="10" t="s">
        <v>76</v>
      </c>
      <c r="B653" s="12"/>
      <c r="C653" s="9">
        <v>16052.74</v>
      </c>
      <c r="D653" s="9">
        <v>16052.74</v>
      </c>
      <c r="E653" s="9">
        <v>3461.27</v>
      </c>
      <c r="F653" s="40">
        <f t="shared" si="66"/>
        <v>0.21561864205113893</v>
      </c>
      <c r="G653" s="40">
        <f t="shared" si="67"/>
        <v>0.21561864205113893</v>
      </c>
    </row>
    <row r="654" spans="1:7" x14ac:dyDescent="0.25">
      <c r="A654" s="10" t="s">
        <v>78</v>
      </c>
      <c r="B654" s="12"/>
      <c r="C654" s="9">
        <v>21779.34</v>
      </c>
      <c r="D654" s="9">
        <v>21779.34</v>
      </c>
      <c r="E654" s="9">
        <v>4365.3999999999996</v>
      </c>
      <c r="F654" s="40">
        <f t="shared" si="66"/>
        <v>0.20043766248196684</v>
      </c>
      <c r="G654" s="40">
        <f t="shared" si="67"/>
        <v>0.20043766248196684</v>
      </c>
    </row>
    <row r="655" spans="1:7" x14ac:dyDescent="0.25">
      <c r="A655" s="10" t="s">
        <v>81</v>
      </c>
      <c r="B655" s="12"/>
      <c r="C655" s="9">
        <v>12226.39</v>
      </c>
      <c r="D655" s="9">
        <v>12226.39</v>
      </c>
      <c r="E655" s="9">
        <v>3808.19</v>
      </c>
      <c r="F655" s="40">
        <f t="shared" si="66"/>
        <v>0.31147296953557019</v>
      </c>
      <c r="G655" s="40">
        <f t="shared" si="67"/>
        <v>0.31147296953557019</v>
      </c>
    </row>
    <row r="656" spans="1:7" x14ac:dyDescent="0.25">
      <c r="A656" s="10" t="s">
        <v>83</v>
      </c>
      <c r="B656" s="12"/>
      <c r="C656" s="9">
        <v>13374.24</v>
      </c>
      <c r="D656" s="9">
        <v>13374.24</v>
      </c>
      <c r="E656" s="9">
        <v>2469.4299999999998</v>
      </c>
      <c r="F656" s="40">
        <f t="shared" si="66"/>
        <v>0.18464077211116295</v>
      </c>
      <c r="G656" s="40">
        <f t="shared" si="67"/>
        <v>0.18464077211116295</v>
      </c>
    </row>
    <row r="657" spans="1:7" ht="90" x14ac:dyDescent="0.25">
      <c r="A657" s="35" t="s">
        <v>253</v>
      </c>
      <c r="B657" s="27" t="s">
        <v>254</v>
      </c>
      <c r="C657" s="17">
        <f>C658</f>
        <v>4504.1000000000004</v>
      </c>
      <c r="D657" s="17">
        <f t="shared" ref="D657:E657" si="70">D658</f>
        <v>4504.1000000000004</v>
      </c>
      <c r="E657" s="17">
        <f t="shared" si="70"/>
        <v>0</v>
      </c>
      <c r="F657" s="39">
        <f t="shared" si="66"/>
        <v>0</v>
      </c>
      <c r="G657" s="39">
        <f t="shared" si="67"/>
        <v>0</v>
      </c>
    </row>
    <row r="658" spans="1:7" x14ac:dyDescent="0.25">
      <c r="A658" s="10" t="s">
        <v>73</v>
      </c>
      <c r="B658" s="12"/>
      <c r="C658" s="9">
        <v>4504.1000000000004</v>
      </c>
      <c r="D658" s="44">
        <v>4504.1000000000004</v>
      </c>
      <c r="E658" s="44">
        <v>0</v>
      </c>
      <c r="F658" s="40">
        <f t="shared" si="66"/>
        <v>0</v>
      </c>
      <c r="G658" s="40">
        <f t="shared" si="67"/>
        <v>0</v>
      </c>
    </row>
    <row r="659" spans="1:7" ht="75" x14ac:dyDescent="0.25">
      <c r="A659" s="35" t="s">
        <v>255</v>
      </c>
      <c r="B659" s="27" t="s">
        <v>256</v>
      </c>
      <c r="C659" s="17">
        <f>SUM(C660:C672)</f>
        <v>4992.5999999999995</v>
      </c>
      <c r="D659" s="17">
        <f t="shared" ref="D659:E659" si="71">SUM(D660:D672)</f>
        <v>4992.5999999999995</v>
      </c>
      <c r="E659" s="17">
        <f t="shared" si="71"/>
        <v>0</v>
      </c>
      <c r="F659" s="39">
        <f t="shared" si="66"/>
        <v>0</v>
      </c>
      <c r="G659" s="39">
        <f t="shared" si="67"/>
        <v>0</v>
      </c>
    </row>
    <row r="660" spans="1:7" x14ac:dyDescent="0.25">
      <c r="A660" s="10" t="s">
        <v>72</v>
      </c>
      <c r="B660" s="12"/>
      <c r="C660" s="9">
        <v>384.1</v>
      </c>
      <c r="D660" s="9">
        <v>384.1</v>
      </c>
      <c r="E660" s="44">
        <v>0</v>
      </c>
      <c r="F660" s="40">
        <f t="shared" si="66"/>
        <v>0</v>
      </c>
      <c r="G660" s="40">
        <f t="shared" si="67"/>
        <v>0</v>
      </c>
    </row>
    <row r="661" spans="1:7" x14ac:dyDescent="0.25">
      <c r="A661" s="10" t="s">
        <v>73</v>
      </c>
      <c r="B661" s="12"/>
      <c r="C661" s="9">
        <v>273.2</v>
      </c>
      <c r="D661" s="9">
        <v>273.2</v>
      </c>
      <c r="E661" s="44">
        <v>0</v>
      </c>
      <c r="F661" s="40">
        <f t="shared" si="66"/>
        <v>0</v>
      </c>
      <c r="G661" s="40">
        <f t="shared" si="67"/>
        <v>0</v>
      </c>
    </row>
    <row r="662" spans="1:7" x14ac:dyDescent="0.25">
      <c r="A662" s="10" t="s">
        <v>74</v>
      </c>
      <c r="B662" s="12"/>
      <c r="C662" s="9">
        <v>166.4</v>
      </c>
      <c r="D662" s="9">
        <v>166.4</v>
      </c>
      <c r="E662" s="44">
        <v>0</v>
      </c>
      <c r="F662" s="40">
        <f t="shared" si="66"/>
        <v>0</v>
      </c>
      <c r="G662" s="40">
        <f t="shared" si="67"/>
        <v>0</v>
      </c>
    </row>
    <row r="663" spans="1:7" x14ac:dyDescent="0.25">
      <c r="A663" s="10" t="s">
        <v>75</v>
      </c>
      <c r="B663" s="12"/>
      <c r="C663" s="9">
        <v>212.2</v>
      </c>
      <c r="D663" s="9">
        <v>212.2</v>
      </c>
      <c r="E663" s="44">
        <v>0</v>
      </c>
      <c r="F663" s="40">
        <f t="shared" si="66"/>
        <v>0</v>
      </c>
      <c r="G663" s="40">
        <f t="shared" si="67"/>
        <v>0</v>
      </c>
    </row>
    <row r="664" spans="1:7" ht="15" customHeight="1" x14ac:dyDescent="0.25">
      <c r="A664" s="10" t="s">
        <v>76</v>
      </c>
      <c r="B664" s="12"/>
      <c r="C664" s="9">
        <v>220.9</v>
      </c>
      <c r="D664" s="9">
        <v>220.9</v>
      </c>
      <c r="E664" s="44">
        <v>0</v>
      </c>
      <c r="F664" s="40">
        <f t="shared" si="66"/>
        <v>0</v>
      </c>
      <c r="G664" s="40">
        <f t="shared" si="67"/>
        <v>0</v>
      </c>
    </row>
    <row r="665" spans="1:7" x14ac:dyDescent="0.25">
      <c r="A665" s="10" t="s">
        <v>77</v>
      </c>
      <c r="B665" s="12"/>
      <c r="C665" s="9">
        <v>279.8</v>
      </c>
      <c r="D665" s="9">
        <v>279.8</v>
      </c>
      <c r="E665" s="44">
        <v>0</v>
      </c>
      <c r="F665" s="40">
        <f t="shared" si="66"/>
        <v>0</v>
      </c>
      <c r="G665" s="40">
        <f t="shared" si="67"/>
        <v>0</v>
      </c>
    </row>
    <row r="666" spans="1:7" x14ac:dyDescent="0.25">
      <c r="A666" s="10" t="s">
        <v>78</v>
      </c>
      <c r="B666" s="12"/>
      <c r="C666" s="9">
        <v>446.5</v>
      </c>
      <c r="D666" s="9">
        <v>446.5</v>
      </c>
      <c r="E666" s="44">
        <v>0</v>
      </c>
      <c r="F666" s="40">
        <f t="shared" si="66"/>
        <v>0</v>
      </c>
      <c r="G666" s="40">
        <f t="shared" si="67"/>
        <v>0</v>
      </c>
    </row>
    <row r="667" spans="1:7" x14ac:dyDescent="0.25">
      <c r="A667" s="10" t="s">
        <v>79</v>
      </c>
      <c r="B667" s="12"/>
      <c r="C667" s="9">
        <v>413.7</v>
      </c>
      <c r="D667" s="9">
        <v>413.7</v>
      </c>
      <c r="E667" s="44">
        <v>0</v>
      </c>
      <c r="F667" s="40">
        <f t="shared" si="66"/>
        <v>0</v>
      </c>
      <c r="G667" s="40">
        <f t="shared" si="67"/>
        <v>0</v>
      </c>
    </row>
    <row r="668" spans="1:7" x14ac:dyDescent="0.25">
      <c r="A668" s="10" t="s">
        <v>80</v>
      </c>
      <c r="B668" s="12"/>
      <c r="C668" s="9">
        <v>138.4</v>
      </c>
      <c r="D668" s="9">
        <v>138.4</v>
      </c>
      <c r="E668" s="44">
        <v>0</v>
      </c>
      <c r="F668" s="40">
        <f t="shared" si="66"/>
        <v>0</v>
      </c>
      <c r="G668" s="40">
        <f t="shared" si="67"/>
        <v>0</v>
      </c>
    </row>
    <row r="669" spans="1:7" x14ac:dyDescent="0.25">
      <c r="A669" s="10" t="s">
        <v>81</v>
      </c>
      <c r="B669" s="12"/>
      <c r="C669" s="9">
        <v>147.5</v>
      </c>
      <c r="D669" s="9">
        <v>147.5</v>
      </c>
      <c r="E669" s="44">
        <v>0</v>
      </c>
      <c r="F669" s="40">
        <f t="shared" si="66"/>
        <v>0</v>
      </c>
      <c r="G669" s="40">
        <f t="shared" si="67"/>
        <v>0</v>
      </c>
    </row>
    <row r="670" spans="1:7" x14ac:dyDescent="0.25">
      <c r="A670" s="10" t="s">
        <v>82</v>
      </c>
      <c r="B670" s="12"/>
      <c r="C670" s="9">
        <v>397.9</v>
      </c>
      <c r="D670" s="9">
        <v>397.9</v>
      </c>
      <c r="E670" s="44">
        <v>0</v>
      </c>
      <c r="F670" s="40">
        <f t="shared" si="66"/>
        <v>0</v>
      </c>
      <c r="G670" s="40">
        <f t="shared" si="67"/>
        <v>0</v>
      </c>
    </row>
    <row r="671" spans="1:7" x14ac:dyDescent="0.25">
      <c r="A671" s="10" t="s">
        <v>85</v>
      </c>
      <c r="B671" s="12"/>
      <c r="C671" s="9">
        <v>1597.8</v>
      </c>
      <c r="D671" s="9">
        <v>1597.8</v>
      </c>
      <c r="E671" s="44">
        <v>0</v>
      </c>
      <c r="F671" s="40">
        <f t="shared" si="66"/>
        <v>0</v>
      </c>
      <c r="G671" s="40">
        <f t="shared" si="67"/>
        <v>0</v>
      </c>
    </row>
    <row r="672" spans="1:7" x14ac:dyDescent="0.25">
      <c r="A672" s="10" t="s">
        <v>83</v>
      </c>
      <c r="B672" s="1"/>
      <c r="C672" s="34">
        <v>314.2</v>
      </c>
      <c r="D672" s="34">
        <v>314.2</v>
      </c>
      <c r="E672" s="44">
        <v>0</v>
      </c>
      <c r="F672" s="40">
        <f t="shared" si="66"/>
        <v>0</v>
      </c>
      <c r="G672" s="40">
        <f t="shared" si="67"/>
        <v>0</v>
      </c>
    </row>
    <row r="673" spans="1:7" ht="75" x14ac:dyDescent="0.25">
      <c r="A673" s="35" t="s">
        <v>257</v>
      </c>
      <c r="B673" s="27" t="s">
        <v>258</v>
      </c>
      <c r="C673" s="17">
        <v>200</v>
      </c>
      <c r="D673" s="49">
        <v>200</v>
      </c>
      <c r="E673" s="49">
        <v>0</v>
      </c>
      <c r="F673" s="39">
        <f t="shared" si="66"/>
        <v>0</v>
      </c>
      <c r="G673" s="39">
        <f t="shared" si="67"/>
        <v>0</v>
      </c>
    </row>
    <row r="674" spans="1:7" x14ac:dyDescent="0.25">
      <c r="A674" s="10" t="s">
        <v>84</v>
      </c>
      <c r="B674" s="12"/>
      <c r="C674" s="9">
        <v>200</v>
      </c>
      <c r="D674" s="44">
        <v>200</v>
      </c>
      <c r="E674" s="44">
        <v>0</v>
      </c>
      <c r="F674" s="40">
        <f t="shared" si="66"/>
        <v>0</v>
      </c>
      <c r="G674" s="40">
        <f t="shared" si="67"/>
        <v>0</v>
      </c>
    </row>
    <row r="675" spans="1:7" ht="210" x14ac:dyDescent="0.25">
      <c r="A675" s="35" t="s">
        <v>320</v>
      </c>
      <c r="B675" s="27" t="s">
        <v>339</v>
      </c>
      <c r="C675" s="17">
        <f>SUM(C676:C688)</f>
        <v>14686.560000000001</v>
      </c>
      <c r="D675" s="17">
        <f t="shared" ref="D675:E675" si="72">SUM(D676:D688)</f>
        <v>14686.560000000001</v>
      </c>
      <c r="E675" s="17">
        <f t="shared" si="72"/>
        <v>3086.3599999999997</v>
      </c>
      <c r="F675" s="39">
        <f t="shared" si="66"/>
        <v>0.21014859844647074</v>
      </c>
      <c r="G675" s="39">
        <f t="shared" si="67"/>
        <v>0.21014859844647074</v>
      </c>
    </row>
    <row r="676" spans="1:7" x14ac:dyDescent="0.25">
      <c r="A676" s="10" t="s">
        <v>72</v>
      </c>
      <c r="B676" s="1"/>
      <c r="C676" s="9">
        <v>2031.12</v>
      </c>
      <c r="D676" s="9">
        <v>2031.12</v>
      </c>
      <c r="E676" s="9">
        <v>426.29</v>
      </c>
      <c r="F676" s="40">
        <f t="shared" si="66"/>
        <v>0.20987927842766554</v>
      </c>
      <c r="G676" s="40">
        <f t="shared" si="67"/>
        <v>0.20987927842766554</v>
      </c>
    </row>
    <row r="677" spans="1:7" x14ac:dyDescent="0.25">
      <c r="A677" s="10" t="s">
        <v>73</v>
      </c>
      <c r="B677" s="1"/>
      <c r="C677" s="9">
        <v>1328.04</v>
      </c>
      <c r="D677" s="9">
        <v>1328.04</v>
      </c>
      <c r="E677" s="9">
        <v>199.1</v>
      </c>
      <c r="F677" s="40">
        <f t="shared" si="66"/>
        <v>0.14992018312701424</v>
      </c>
      <c r="G677" s="40">
        <f t="shared" si="67"/>
        <v>0.14992018312701424</v>
      </c>
    </row>
    <row r="678" spans="1:7" x14ac:dyDescent="0.25">
      <c r="A678" s="10" t="s">
        <v>74</v>
      </c>
      <c r="B678" s="1"/>
      <c r="C678" s="9">
        <v>624.96</v>
      </c>
      <c r="D678" s="9">
        <v>624.96</v>
      </c>
      <c r="E678" s="9">
        <v>92.16</v>
      </c>
      <c r="F678" s="40">
        <f t="shared" si="66"/>
        <v>0.14746543778801841</v>
      </c>
      <c r="G678" s="40">
        <f t="shared" si="67"/>
        <v>0.14746543778801841</v>
      </c>
    </row>
    <row r="679" spans="1:7" x14ac:dyDescent="0.25">
      <c r="A679" s="10" t="s">
        <v>75</v>
      </c>
      <c r="B679" s="1"/>
      <c r="C679" s="9">
        <v>703.08</v>
      </c>
      <c r="D679" s="9">
        <v>703.08</v>
      </c>
      <c r="E679" s="9">
        <v>147.54</v>
      </c>
      <c r="F679" s="40">
        <f t="shared" si="66"/>
        <v>0.20984809694487111</v>
      </c>
      <c r="G679" s="40">
        <f t="shared" si="67"/>
        <v>0.20984809694487111</v>
      </c>
    </row>
    <row r="680" spans="1:7" x14ac:dyDescent="0.25">
      <c r="A680" s="10" t="s">
        <v>76</v>
      </c>
      <c r="B680" s="1"/>
      <c r="C680" s="9">
        <v>1015.56</v>
      </c>
      <c r="D680" s="9">
        <v>1015.56</v>
      </c>
      <c r="E680" s="9">
        <v>192</v>
      </c>
      <c r="F680" s="40">
        <f t="shared" si="66"/>
        <v>0.18905825357438261</v>
      </c>
      <c r="G680" s="40">
        <f t="shared" si="67"/>
        <v>0.18905825357438261</v>
      </c>
    </row>
    <row r="681" spans="1:7" x14ac:dyDescent="0.25">
      <c r="A681" s="10" t="s">
        <v>77</v>
      </c>
      <c r="B681" s="1"/>
      <c r="C681" s="9">
        <v>1249.92</v>
      </c>
      <c r="D681" s="9">
        <v>1249.92</v>
      </c>
      <c r="E681" s="9">
        <v>256.70999999999998</v>
      </c>
      <c r="F681" s="40">
        <f t="shared" si="66"/>
        <v>0.20538114439324115</v>
      </c>
      <c r="G681" s="40">
        <f t="shared" si="67"/>
        <v>0.20538114439324115</v>
      </c>
    </row>
    <row r="682" spans="1:7" x14ac:dyDescent="0.25">
      <c r="A682" s="10" t="s">
        <v>78</v>
      </c>
      <c r="B682" s="1"/>
      <c r="C682" s="9">
        <v>1171.8</v>
      </c>
      <c r="D682" s="9">
        <v>1171.8</v>
      </c>
      <c r="E682" s="9">
        <v>257.94</v>
      </c>
      <c r="F682" s="40">
        <f t="shared" si="66"/>
        <v>0.22012288786482337</v>
      </c>
      <c r="G682" s="40">
        <f t="shared" si="67"/>
        <v>0.22012288786482337</v>
      </c>
    </row>
    <row r="683" spans="1:7" x14ac:dyDescent="0.25">
      <c r="A683" s="10" t="s">
        <v>79</v>
      </c>
      <c r="B683" s="1"/>
      <c r="C683" s="9">
        <v>1171.8</v>
      </c>
      <c r="D683" s="9">
        <v>1171.8</v>
      </c>
      <c r="E683" s="9">
        <v>292.95</v>
      </c>
      <c r="F683" s="40">
        <f t="shared" si="66"/>
        <v>0.25</v>
      </c>
      <c r="G683" s="40">
        <f t="shared" si="67"/>
        <v>0.25</v>
      </c>
    </row>
    <row r="684" spans="1:7" x14ac:dyDescent="0.25">
      <c r="A684" s="10" t="s">
        <v>80</v>
      </c>
      <c r="B684" s="1"/>
      <c r="C684" s="9">
        <v>624.96</v>
      </c>
      <c r="D684" s="9">
        <v>624.96</v>
      </c>
      <c r="E684" s="9">
        <v>116.67</v>
      </c>
      <c r="F684" s="40">
        <f t="shared" si="66"/>
        <v>0.18668394777265745</v>
      </c>
      <c r="G684" s="40">
        <f t="shared" si="67"/>
        <v>0.18668394777265745</v>
      </c>
    </row>
    <row r="685" spans="1:7" x14ac:dyDescent="0.25">
      <c r="A685" s="10" t="s">
        <v>81</v>
      </c>
      <c r="B685" s="1"/>
      <c r="C685" s="9">
        <v>703.08</v>
      </c>
      <c r="D685" s="9">
        <v>703.08</v>
      </c>
      <c r="E685" s="9">
        <v>162.27000000000001</v>
      </c>
      <c r="F685" s="40">
        <f t="shared" si="66"/>
        <v>0.23079877112135178</v>
      </c>
      <c r="G685" s="40">
        <f t="shared" si="67"/>
        <v>0.23079877112135178</v>
      </c>
    </row>
    <row r="686" spans="1:7" x14ac:dyDescent="0.25">
      <c r="A686" s="10" t="s">
        <v>82</v>
      </c>
      <c r="B686" s="1"/>
      <c r="C686" s="9">
        <v>859.32</v>
      </c>
      <c r="D686" s="9">
        <v>859.32</v>
      </c>
      <c r="E686" s="9">
        <v>183.02</v>
      </c>
      <c r="F686" s="40">
        <f t="shared" si="66"/>
        <v>0.21298235814364846</v>
      </c>
      <c r="G686" s="40">
        <f t="shared" si="67"/>
        <v>0.21298235814364846</v>
      </c>
    </row>
    <row r="687" spans="1:7" x14ac:dyDescent="0.25">
      <c r="A687" s="10" t="s">
        <v>85</v>
      </c>
      <c r="B687" s="1"/>
      <c r="C687" s="9">
        <v>2577.96</v>
      </c>
      <c r="D687" s="9">
        <v>2577.96</v>
      </c>
      <c r="E687" s="9">
        <v>620.01</v>
      </c>
      <c r="F687" s="40">
        <f t="shared" si="66"/>
        <v>0.2405041195363776</v>
      </c>
      <c r="G687" s="40">
        <f t="shared" si="67"/>
        <v>0.2405041195363776</v>
      </c>
    </row>
    <row r="688" spans="1:7" x14ac:dyDescent="0.25">
      <c r="A688" s="10" t="s">
        <v>83</v>
      </c>
      <c r="B688" s="1"/>
      <c r="C688" s="9">
        <v>624.96</v>
      </c>
      <c r="D688" s="9">
        <v>624.96</v>
      </c>
      <c r="E688" s="9">
        <v>139.69999999999999</v>
      </c>
      <c r="F688" s="40">
        <f t="shared" si="66"/>
        <v>0.2235343061955965</v>
      </c>
      <c r="G688" s="40">
        <f t="shared" si="67"/>
        <v>0.2235343061955965</v>
      </c>
    </row>
    <row r="689" spans="1:7" ht="90" x14ac:dyDescent="0.25">
      <c r="A689" s="35" t="s">
        <v>340</v>
      </c>
      <c r="B689" s="27"/>
      <c r="C689" s="17">
        <f>C690</f>
        <v>0</v>
      </c>
      <c r="D689" s="17">
        <f t="shared" ref="D689:E689" si="73">D690</f>
        <v>3080.53</v>
      </c>
      <c r="E689" s="17">
        <f t="shared" si="73"/>
        <v>0</v>
      </c>
      <c r="F689" s="39" t="str">
        <f t="shared" si="66"/>
        <v/>
      </c>
      <c r="G689" s="39">
        <f t="shared" si="67"/>
        <v>0</v>
      </c>
    </row>
    <row r="690" spans="1:7" x14ac:dyDescent="0.25">
      <c r="A690" s="10" t="s">
        <v>81</v>
      </c>
      <c r="B690" s="1"/>
      <c r="C690" s="9">
        <v>0</v>
      </c>
      <c r="D690" s="9">
        <v>3080.53</v>
      </c>
      <c r="E690" s="9">
        <v>0</v>
      </c>
      <c r="F690" s="40" t="str">
        <f t="shared" si="66"/>
        <v/>
      </c>
      <c r="G690" s="40">
        <f t="shared" si="67"/>
        <v>0</v>
      </c>
    </row>
    <row r="691" spans="1:7" x14ac:dyDescent="0.25">
      <c r="A691" s="36" t="s">
        <v>259</v>
      </c>
      <c r="B691" s="37"/>
      <c r="C691" s="46">
        <f>C620+C217+C36+C8</f>
        <v>17726450.869999997</v>
      </c>
      <c r="D691" s="55">
        <f>D620+D217+D36+D8</f>
        <v>18279660.209999997</v>
      </c>
      <c r="E691" s="55">
        <f>E620+E217+E36+E8</f>
        <v>3649994.95</v>
      </c>
      <c r="F691" s="41">
        <f t="shared" si="66"/>
        <v>0.20590669710298307</v>
      </c>
      <c r="G691" s="41">
        <f t="shared" si="67"/>
        <v>0.1996752077482955</v>
      </c>
    </row>
    <row r="692" spans="1:7" x14ac:dyDescent="0.25">
      <c r="C692" s="43"/>
      <c r="D692" s="43"/>
      <c r="E692" s="43"/>
      <c r="F692" s="6"/>
      <c r="G692" s="6"/>
    </row>
    <row r="693" spans="1:7" x14ac:dyDescent="0.25">
      <c r="C693" s="43"/>
      <c r="D693" s="43"/>
      <c r="E693" s="43"/>
      <c r="F693" s="6"/>
      <c r="G693" s="6"/>
    </row>
    <row r="694" spans="1:7" x14ac:dyDescent="0.25">
      <c r="C694" s="43"/>
      <c r="D694" s="43"/>
      <c r="E694" s="43"/>
      <c r="F694" s="6"/>
      <c r="G694" s="6"/>
    </row>
    <row r="695" spans="1:7" x14ac:dyDescent="0.25">
      <c r="C695" s="43"/>
      <c r="D695" s="43"/>
      <c r="E695" s="43"/>
      <c r="F695" s="6"/>
      <c r="G695" s="6"/>
    </row>
    <row r="696" spans="1:7" x14ac:dyDescent="0.25">
      <c r="C696" s="43"/>
      <c r="D696" s="43"/>
      <c r="E696" s="43"/>
      <c r="F696" s="6"/>
      <c r="G696" s="6"/>
    </row>
    <row r="697" spans="1:7" x14ac:dyDescent="0.25">
      <c r="C697" s="43"/>
      <c r="D697" s="43"/>
      <c r="E697" s="43"/>
      <c r="F697" s="6"/>
      <c r="G697" s="6"/>
    </row>
    <row r="698" spans="1:7" x14ac:dyDescent="0.25">
      <c r="C698" s="43"/>
      <c r="D698" s="43"/>
      <c r="E698" s="43"/>
      <c r="F698" s="6"/>
      <c r="G698" s="6"/>
    </row>
    <row r="699" spans="1:7" x14ac:dyDescent="0.25">
      <c r="C699" s="43"/>
      <c r="D699" s="43"/>
      <c r="E699" s="43"/>
      <c r="F699" s="6"/>
      <c r="G699" s="6"/>
    </row>
    <row r="700" spans="1:7" x14ac:dyDescent="0.25">
      <c r="C700" s="43"/>
      <c r="D700" s="43"/>
      <c r="E700" s="43"/>
      <c r="F700" s="6"/>
      <c r="G700" s="6"/>
    </row>
    <row r="701" spans="1:7" x14ac:dyDescent="0.25">
      <c r="C701" s="43"/>
      <c r="D701" s="43"/>
      <c r="E701" s="43"/>
      <c r="F701" s="6"/>
      <c r="G701" s="6"/>
    </row>
    <row r="702" spans="1:7" x14ac:dyDescent="0.25">
      <c r="C702" s="43"/>
      <c r="D702" s="43"/>
      <c r="E702" s="43"/>
      <c r="F702" s="6"/>
      <c r="G702" s="6"/>
    </row>
    <row r="703" spans="1:7" x14ac:dyDescent="0.25">
      <c r="C703" s="43"/>
      <c r="D703" s="43"/>
      <c r="E703" s="43"/>
      <c r="F703" s="6"/>
      <c r="G703" s="6"/>
    </row>
    <row r="704" spans="1:7" x14ac:dyDescent="0.25">
      <c r="C704" s="43"/>
      <c r="D704" s="43"/>
      <c r="E704" s="43"/>
      <c r="F704" s="6"/>
      <c r="G704" s="6"/>
    </row>
    <row r="705" spans="3:7" x14ac:dyDescent="0.25">
      <c r="C705" s="43"/>
      <c r="D705" s="43"/>
      <c r="E705" s="43"/>
      <c r="F705" s="6"/>
      <c r="G705" s="6"/>
    </row>
    <row r="706" spans="3:7" x14ac:dyDescent="0.25">
      <c r="C706" s="43"/>
      <c r="D706" s="43"/>
      <c r="E706" s="43"/>
      <c r="F706" s="6"/>
      <c r="G706" s="6"/>
    </row>
    <row r="707" spans="3:7" x14ac:dyDescent="0.25">
      <c r="C707" s="43"/>
      <c r="D707" s="43"/>
      <c r="E707" s="43"/>
      <c r="F707" s="6"/>
      <c r="G707" s="6"/>
    </row>
    <row r="708" spans="3:7" x14ac:dyDescent="0.25">
      <c r="C708" s="43"/>
      <c r="D708" s="43"/>
      <c r="E708" s="43"/>
      <c r="F708" s="6"/>
      <c r="G708" s="6"/>
    </row>
    <row r="709" spans="3:7" x14ac:dyDescent="0.25">
      <c r="C709" s="43"/>
      <c r="D709" s="43"/>
      <c r="E709" s="43"/>
      <c r="F709" s="6"/>
      <c r="G709" s="6"/>
    </row>
    <row r="710" spans="3:7" x14ac:dyDescent="0.25">
      <c r="C710" s="43"/>
      <c r="D710" s="43"/>
      <c r="E710" s="43"/>
      <c r="F710" s="6"/>
      <c r="G710" s="6"/>
    </row>
    <row r="711" spans="3:7" x14ac:dyDescent="0.25">
      <c r="C711" s="43"/>
      <c r="D711" s="43"/>
      <c r="E711" s="43"/>
      <c r="F711" s="6"/>
      <c r="G711" s="6"/>
    </row>
    <row r="712" spans="3:7" x14ac:dyDescent="0.25">
      <c r="C712" s="43"/>
      <c r="D712" s="43"/>
      <c r="E712" s="43"/>
      <c r="F712" s="6"/>
      <c r="G712" s="6"/>
    </row>
    <row r="713" spans="3:7" x14ac:dyDescent="0.25">
      <c r="C713" s="43"/>
      <c r="D713" s="43"/>
      <c r="E713" s="43"/>
      <c r="F713" s="6"/>
      <c r="G713" s="6"/>
    </row>
    <row r="714" spans="3:7" x14ac:dyDescent="0.25">
      <c r="C714" s="43"/>
      <c r="D714" s="43"/>
      <c r="E714" s="43"/>
      <c r="F714" s="6"/>
      <c r="G714" s="6"/>
    </row>
    <row r="715" spans="3:7" x14ac:dyDescent="0.25">
      <c r="C715" s="43"/>
      <c r="D715" s="43"/>
      <c r="E715" s="43"/>
      <c r="F715" s="6"/>
      <c r="G715" s="6"/>
    </row>
    <row r="716" spans="3:7" x14ac:dyDescent="0.25">
      <c r="C716" s="43"/>
      <c r="D716" s="43"/>
      <c r="E716" s="43"/>
      <c r="F716" s="6"/>
      <c r="G716" s="6"/>
    </row>
    <row r="717" spans="3:7" x14ac:dyDescent="0.25">
      <c r="C717" s="43"/>
      <c r="D717" s="43"/>
      <c r="E717" s="43"/>
      <c r="F717" s="6"/>
      <c r="G717" s="6"/>
    </row>
    <row r="718" spans="3:7" x14ac:dyDescent="0.25">
      <c r="C718" s="43"/>
      <c r="D718" s="43"/>
      <c r="E718" s="43"/>
      <c r="F718" s="6"/>
      <c r="G718" s="6"/>
    </row>
    <row r="719" spans="3:7" x14ac:dyDescent="0.25">
      <c r="C719" s="43"/>
      <c r="D719" s="43"/>
      <c r="E719" s="43"/>
      <c r="F719" s="6"/>
      <c r="G719" s="6"/>
    </row>
    <row r="720" spans="3:7" x14ac:dyDescent="0.25">
      <c r="C720" s="43"/>
      <c r="D720" s="43"/>
      <c r="E720" s="43"/>
      <c r="F720" s="6"/>
      <c r="G720" s="6"/>
    </row>
    <row r="721" spans="3:7" x14ac:dyDescent="0.25">
      <c r="C721" s="43"/>
      <c r="D721" s="43"/>
      <c r="E721" s="43"/>
      <c r="F721" s="6"/>
      <c r="G721" s="6"/>
    </row>
    <row r="722" spans="3:7" x14ac:dyDescent="0.25">
      <c r="C722" s="43"/>
      <c r="D722" s="43"/>
      <c r="E722" s="43"/>
      <c r="F722" s="6"/>
      <c r="G722" s="6"/>
    </row>
    <row r="723" spans="3:7" x14ac:dyDescent="0.25">
      <c r="C723" s="43"/>
      <c r="D723" s="43"/>
      <c r="E723" s="43"/>
      <c r="F723" s="6"/>
      <c r="G723" s="6"/>
    </row>
    <row r="724" spans="3:7" x14ac:dyDescent="0.25">
      <c r="C724" s="43"/>
      <c r="D724" s="43"/>
      <c r="E724" s="43"/>
      <c r="F724" s="6"/>
      <c r="G724" s="6"/>
    </row>
    <row r="725" spans="3:7" x14ac:dyDescent="0.25">
      <c r="C725" s="43"/>
      <c r="D725" s="43"/>
      <c r="E725" s="43"/>
      <c r="F725" s="6"/>
      <c r="G725" s="6"/>
    </row>
    <row r="726" spans="3:7" x14ac:dyDescent="0.25">
      <c r="C726" s="43"/>
      <c r="D726" s="43"/>
      <c r="E726" s="43"/>
      <c r="F726" s="6"/>
      <c r="G726" s="6"/>
    </row>
    <row r="727" spans="3:7" x14ac:dyDescent="0.25">
      <c r="C727" s="43"/>
      <c r="D727" s="43"/>
      <c r="E727" s="43"/>
      <c r="F727" s="6"/>
      <c r="G727" s="6"/>
    </row>
    <row r="728" spans="3:7" x14ac:dyDescent="0.25">
      <c r="C728" s="43"/>
      <c r="D728" s="43"/>
      <c r="E728" s="43"/>
      <c r="F728" s="6"/>
      <c r="G728" s="6"/>
    </row>
    <row r="729" spans="3:7" x14ac:dyDescent="0.25">
      <c r="C729" s="43"/>
      <c r="D729" s="43"/>
      <c r="E729" s="43"/>
      <c r="F729" s="6"/>
      <c r="G729" s="6"/>
    </row>
    <row r="730" spans="3:7" x14ac:dyDescent="0.25">
      <c r="C730" s="43"/>
      <c r="D730" s="43"/>
      <c r="E730" s="43"/>
      <c r="F730" s="6"/>
      <c r="G730" s="6"/>
    </row>
    <row r="731" spans="3:7" x14ac:dyDescent="0.25">
      <c r="C731" s="43"/>
      <c r="D731" s="43"/>
      <c r="E731" s="43"/>
      <c r="F731" s="6"/>
      <c r="G731" s="6"/>
    </row>
    <row r="732" spans="3:7" x14ac:dyDescent="0.25">
      <c r="C732" s="43"/>
      <c r="D732" s="43"/>
      <c r="E732" s="43"/>
      <c r="F732" s="6"/>
      <c r="G732" s="6"/>
    </row>
    <row r="733" spans="3:7" x14ac:dyDescent="0.25">
      <c r="C733" s="43"/>
      <c r="D733" s="43"/>
      <c r="E733" s="43"/>
      <c r="F733" s="6"/>
      <c r="G733" s="6"/>
    </row>
    <row r="734" spans="3:7" x14ac:dyDescent="0.25">
      <c r="C734" s="43"/>
      <c r="D734" s="43"/>
      <c r="E734" s="43"/>
      <c r="F734" s="6"/>
      <c r="G734" s="6"/>
    </row>
    <row r="735" spans="3:7" x14ac:dyDescent="0.25">
      <c r="C735" s="43"/>
      <c r="D735" s="43"/>
      <c r="E735" s="43"/>
      <c r="F735" s="6"/>
      <c r="G735" s="6"/>
    </row>
    <row r="736" spans="3:7" x14ac:dyDescent="0.25">
      <c r="C736" s="43"/>
      <c r="D736" s="43"/>
      <c r="E736" s="43"/>
      <c r="F736" s="6"/>
      <c r="G736" s="6"/>
    </row>
    <row r="737" spans="3:7" x14ac:dyDescent="0.25">
      <c r="C737" s="43"/>
      <c r="D737" s="43"/>
      <c r="E737" s="43"/>
      <c r="F737" s="6"/>
      <c r="G737" s="6"/>
    </row>
    <row r="738" spans="3:7" x14ac:dyDescent="0.25">
      <c r="C738" s="43"/>
      <c r="D738" s="43"/>
      <c r="E738" s="43"/>
      <c r="F738" s="6"/>
      <c r="G738" s="6"/>
    </row>
    <row r="739" spans="3:7" x14ac:dyDescent="0.25">
      <c r="C739" s="43"/>
      <c r="D739" s="43"/>
      <c r="E739" s="43"/>
      <c r="F739" s="6"/>
      <c r="G739" s="6"/>
    </row>
    <row r="740" spans="3:7" x14ac:dyDescent="0.25">
      <c r="C740" s="43"/>
      <c r="D740" s="43"/>
      <c r="E740" s="43"/>
      <c r="F740" s="6"/>
      <c r="G740" s="6"/>
    </row>
    <row r="741" spans="3:7" x14ac:dyDescent="0.25">
      <c r="C741" s="43"/>
      <c r="D741" s="43"/>
      <c r="E741" s="43"/>
      <c r="F741" s="6"/>
      <c r="G741" s="6"/>
    </row>
    <row r="742" spans="3:7" x14ac:dyDescent="0.25">
      <c r="C742" s="43"/>
      <c r="D742" s="43"/>
      <c r="E742" s="43"/>
      <c r="F742" s="6"/>
      <c r="G742" s="6"/>
    </row>
    <row r="743" spans="3:7" x14ac:dyDescent="0.25">
      <c r="C743" s="43"/>
      <c r="D743" s="43"/>
      <c r="E743" s="43"/>
      <c r="F743" s="6"/>
      <c r="G743" s="6"/>
    </row>
    <row r="744" spans="3:7" x14ac:dyDescent="0.25">
      <c r="C744" s="43"/>
      <c r="D744" s="43"/>
      <c r="E744" s="43"/>
      <c r="F744" s="6"/>
      <c r="G744" s="6"/>
    </row>
    <row r="745" spans="3:7" x14ac:dyDescent="0.25">
      <c r="C745" s="43"/>
      <c r="D745" s="43"/>
      <c r="E745" s="43"/>
      <c r="F745" s="6"/>
      <c r="G745" s="6"/>
    </row>
    <row r="746" spans="3:7" x14ac:dyDescent="0.25">
      <c r="C746" s="43"/>
      <c r="D746" s="43"/>
      <c r="E746" s="43"/>
      <c r="F746" s="6"/>
      <c r="G746" s="6"/>
    </row>
    <row r="747" spans="3:7" x14ac:dyDescent="0.25">
      <c r="C747" s="43"/>
      <c r="D747" s="43"/>
      <c r="E747" s="43"/>
      <c r="F747" s="6"/>
      <c r="G747" s="6"/>
    </row>
    <row r="748" spans="3:7" x14ac:dyDescent="0.25">
      <c r="C748" s="43"/>
      <c r="D748" s="43"/>
      <c r="E748" s="43"/>
      <c r="F748" s="6"/>
      <c r="G748" s="6"/>
    </row>
    <row r="749" spans="3:7" x14ac:dyDescent="0.25">
      <c r="C749" s="43"/>
      <c r="D749" s="43"/>
      <c r="E749" s="43"/>
      <c r="F749" s="6"/>
      <c r="G749" s="6"/>
    </row>
    <row r="750" spans="3:7" x14ac:dyDescent="0.25">
      <c r="C750" s="43"/>
      <c r="D750" s="43"/>
      <c r="E750" s="43"/>
      <c r="F750" s="6"/>
      <c r="G750" s="6"/>
    </row>
    <row r="751" spans="3:7" x14ac:dyDescent="0.25">
      <c r="C751" s="43"/>
      <c r="D751" s="43"/>
      <c r="E751" s="43"/>
      <c r="F751" s="6"/>
      <c r="G751" s="6"/>
    </row>
    <row r="752" spans="3:7" x14ac:dyDescent="0.25">
      <c r="C752" s="43"/>
      <c r="D752" s="43"/>
      <c r="E752" s="43"/>
      <c r="F752" s="6"/>
      <c r="G752" s="6"/>
    </row>
    <row r="753" spans="3:7" x14ac:dyDescent="0.25">
      <c r="C753" s="43"/>
      <c r="D753" s="43"/>
      <c r="E753" s="43"/>
      <c r="F753" s="6"/>
      <c r="G753" s="6"/>
    </row>
    <row r="754" spans="3:7" x14ac:dyDescent="0.25">
      <c r="C754" s="43"/>
      <c r="D754" s="43"/>
      <c r="E754" s="43"/>
      <c r="F754" s="6"/>
      <c r="G754" s="6"/>
    </row>
    <row r="755" spans="3:7" x14ac:dyDescent="0.25">
      <c r="C755" s="43"/>
      <c r="D755" s="43"/>
      <c r="E755" s="43"/>
      <c r="F755" s="6"/>
      <c r="G755" s="6"/>
    </row>
    <row r="756" spans="3:7" x14ac:dyDescent="0.25">
      <c r="C756" s="43"/>
      <c r="D756" s="43"/>
      <c r="E756" s="43"/>
      <c r="F756" s="6"/>
      <c r="G756" s="6"/>
    </row>
    <row r="757" spans="3:7" x14ac:dyDescent="0.25">
      <c r="C757" s="43"/>
      <c r="D757" s="43"/>
      <c r="E757" s="43"/>
      <c r="F757" s="6"/>
      <c r="G757" s="6"/>
    </row>
    <row r="758" spans="3:7" x14ac:dyDescent="0.25">
      <c r="C758" s="43"/>
      <c r="D758" s="43"/>
      <c r="E758" s="43"/>
      <c r="F758" s="6"/>
      <c r="G758" s="6"/>
    </row>
    <row r="759" spans="3:7" x14ac:dyDescent="0.25">
      <c r="C759" s="43"/>
      <c r="D759" s="43"/>
      <c r="E759" s="43"/>
      <c r="F759" s="6"/>
      <c r="G759" s="6"/>
    </row>
    <row r="760" spans="3:7" x14ac:dyDescent="0.25">
      <c r="C760" s="43"/>
      <c r="D760" s="43"/>
      <c r="E760" s="43"/>
      <c r="F760" s="6"/>
      <c r="G760" s="6"/>
    </row>
    <row r="761" spans="3:7" x14ac:dyDescent="0.25">
      <c r="C761" s="43"/>
      <c r="D761" s="43"/>
      <c r="E761" s="43"/>
      <c r="F761" s="6"/>
      <c r="G761" s="6"/>
    </row>
    <row r="762" spans="3:7" x14ac:dyDescent="0.25">
      <c r="C762" s="43"/>
      <c r="D762" s="43"/>
      <c r="E762" s="43"/>
      <c r="F762" s="6"/>
      <c r="G762" s="6"/>
    </row>
    <row r="763" spans="3:7" x14ac:dyDescent="0.25">
      <c r="C763" s="43"/>
      <c r="D763" s="43"/>
      <c r="E763" s="43"/>
      <c r="F763" s="6"/>
      <c r="G763" s="6"/>
    </row>
    <row r="764" spans="3:7" x14ac:dyDescent="0.25">
      <c r="C764" s="43"/>
      <c r="D764" s="43"/>
      <c r="E764" s="43"/>
      <c r="F764" s="6"/>
      <c r="G764" s="6"/>
    </row>
    <row r="765" spans="3:7" x14ac:dyDescent="0.25">
      <c r="C765" s="43"/>
      <c r="D765" s="43"/>
      <c r="E765" s="43"/>
      <c r="F765" s="6"/>
      <c r="G765" s="6"/>
    </row>
    <row r="766" spans="3:7" x14ac:dyDescent="0.25">
      <c r="C766" s="43"/>
      <c r="D766" s="43"/>
      <c r="E766" s="43"/>
      <c r="F766" s="6"/>
      <c r="G766" s="6"/>
    </row>
    <row r="767" spans="3:7" x14ac:dyDescent="0.25">
      <c r="C767" s="43"/>
      <c r="D767" s="43"/>
      <c r="E767" s="43"/>
      <c r="F767" s="6"/>
      <c r="G767" s="6"/>
    </row>
    <row r="768" spans="3:7" x14ac:dyDescent="0.25">
      <c r="C768" s="43"/>
      <c r="D768" s="43"/>
      <c r="E768" s="43"/>
      <c r="F768" s="6"/>
      <c r="G768" s="6"/>
    </row>
    <row r="769" spans="3:7" x14ac:dyDescent="0.25">
      <c r="C769" s="43"/>
      <c r="D769" s="43"/>
      <c r="E769" s="43"/>
      <c r="F769" s="6"/>
      <c r="G769" s="6"/>
    </row>
    <row r="770" spans="3:7" x14ac:dyDescent="0.25">
      <c r="C770" s="43"/>
      <c r="D770" s="43"/>
      <c r="E770" s="43"/>
      <c r="F770" s="6"/>
      <c r="G770" s="6"/>
    </row>
    <row r="771" spans="3:7" x14ac:dyDescent="0.25">
      <c r="C771" s="43"/>
      <c r="D771" s="43"/>
      <c r="E771" s="43"/>
      <c r="F771" s="6"/>
      <c r="G771" s="6"/>
    </row>
    <row r="772" spans="3:7" x14ac:dyDescent="0.25">
      <c r="C772" s="43"/>
      <c r="D772" s="43"/>
      <c r="E772" s="43"/>
      <c r="F772" s="6"/>
      <c r="G772" s="6"/>
    </row>
    <row r="773" spans="3:7" x14ac:dyDescent="0.25">
      <c r="C773" s="43"/>
      <c r="D773" s="43"/>
      <c r="E773" s="43"/>
      <c r="F773" s="6"/>
      <c r="G773" s="6"/>
    </row>
    <row r="774" spans="3:7" x14ac:dyDescent="0.25">
      <c r="C774" s="43"/>
      <c r="D774" s="43"/>
      <c r="E774" s="43"/>
      <c r="F774" s="6"/>
      <c r="G774" s="6"/>
    </row>
    <row r="775" spans="3:7" x14ac:dyDescent="0.25">
      <c r="C775" s="43"/>
      <c r="D775" s="43"/>
      <c r="E775" s="43"/>
      <c r="F775" s="6"/>
      <c r="G775" s="6"/>
    </row>
    <row r="776" spans="3:7" x14ac:dyDescent="0.25">
      <c r="C776" s="43"/>
      <c r="D776" s="43"/>
      <c r="E776" s="43"/>
      <c r="F776" s="6"/>
      <c r="G776" s="6"/>
    </row>
    <row r="777" spans="3:7" x14ac:dyDescent="0.25">
      <c r="C777" s="43"/>
      <c r="D777" s="43"/>
      <c r="E777" s="43"/>
      <c r="F777" s="6"/>
      <c r="G777" s="6"/>
    </row>
    <row r="778" spans="3:7" x14ac:dyDescent="0.25">
      <c r="C778" s="43"/>
      <c r="D778" s="43"/>
      <c r="E778" s="43"/>
      <c r="F778" s="6"/>
      <c r="G778" s="6"/>
    </row>
    <row r="779" spans="3:7" x14ac:dyDescent="0.25">
      <c r="C779" s="43"/>
      <c r="D779" s="43"/>
      <c r="E779" s="43"/>
      <c r="F779" s="6"/>
      <c r="G779" s="6"/>
    </row>
    <row r="780" spans="3:7" x14ac:dyDescent="0.25">
      <c r="C780" s="43"/>
      <c r="D780" s="43"/>
      <c r="E780" s="43"/>
      <c r="F780" s="6"/>
      <c r="G780" s="6"/>
    </row>
    <row r="781" spans="3:7" x14ac:dyDescent="0.25">
      <c r="C781" s="43"/>
      <c r="D781" s="43"/>
      <c r="E781" s="43"/>
      <c r="F781" s="6"/>
      <c r="G781" s="6"/>
    </row>
    <row r="782" spans="3:7" x14ac:dyDescent="0.25">
      <c r="C782" s="43"/>
      <c r="D782" s="43"/>
      <c r="E782" s="43"/>
      <c r="F782" s="6"/>
      <c r="G782" s="6"/>
    </row>
    <row r="783" spans="3:7" x14ac:dyDescent="0.25">
      <c r="C783" s="43"/>
      <c r="D783" s="43"/>
      <c r="E783" s="43"/>
      <c r="F783" s="6"/>
      <c r="G783" s="6"/>
    </row>
    <row r="784" spans="3:7" x14ac:dyDescent="0.25">
      <c r="C784" s="43"/>
      <c r="D784" s="43"/>
      <c r="E784" s="43"/>
      <c r="F784" s="6"/>
      <c r="G784" s="6"/>
    </row>
    <row r="785" spans="3:7" x14ac:dyDescent="0.25">
      <c r="C785" s="43"/>
      <c r="D785" s="43"/>
      <c r="E785" s="43"/>
      <c r="F785" s="6"/>
      <c r="G785" s="6"/>
    </row>
    <row r="786" spans="3:7" x14ac:dyDescent="0.25">
      <c r="C786" s="43"/>
      <c r="D786" s="43"/>
      <c r="E786" s="43"/>
      <c r="F786" s="6"/>
      <c r="G786" s="6"/>
    </row>
    <row r="787" spans="3:7" x14ac:dyDescent="0.25">
      <c r="C787" s="43"/>
      <c r="D787" s="43"/>
      <c r="E787" s="43"/>
      <c r="F787" s="6"/>
      <c r="G787" s="6"/>
    </row>
    <row r="788" spans="3:7" x14ac:dyDescent="0.25">
      <c r="C788" s="43"/>
      <c r="D788" s="43"/>
      <c r="E788" s="43"/>
      <c r="F788" s="6"/>
      <c r="G788" s="6"/>
    </row>
    <row r="789" spans="3:7" x14ac:dyDescent="0.25">
      <c r="C789" s="43"/>
      <c r="D789" s="43"/>
      <c r="E789" s="43"/>
      <c r="F789" s="6"/>
      <c r="G789" s="6"/>
    </row>
    <row r="790" spans="3:7" x14ac:dyDescent="0.25">
      <c r="C790" s="43"/>
      <c r="D790" s="43"/>
      <c r="E790" s="43"/>
      <c r="F790" s="6"/>
      <c r="G790" s="6"/>
    </row>
    <row r="791" spans="3:7" x14ac:dyDescent="0.25">
      <c r="C791" s="43"/>
      <c r="D791" s="43"/>
      <c r="E791" s="43"/>
      <c r="F791" s="6"/>
      <c r="G791" s="6"/>
    </row>
    <row r="792" spans="3:7" x14ac:dyDescent="0.25">
      <c r="C792" s="43"/>
      <c r="D792" s="43"/>
      <c r="E792" s="43"/>
      <c r="F792" s="6"/>
      <c r="G792" s="6"/>
    </row>
    <row r="793" spans="3:7" x14ac:dyDescent="0.25">
      <c r="C793" s="43"/>
      <c r="D793" s="43"/>
      <c r="E793" s="43"/>
      <c r="F793" s="6"/>
      <c r="G793" s="6"/>
    </row>
    <row r="794" spans="3:7" x14ac:dyDescent="0.25">
      <c r="C794" s="43"/>
      <c r="D794" s="43"/>
      <c r="E794" s="43"/>
      <c r="F794" s="6"/>
      <c r="G794" s="6"/>
    </row>
    <row r="795" spans="3:7" x14ac:dyDescent="0.25">
      <c r="C795" s="43"/>
      <c r="D795" s="43"/>
      <c r="E795" s="43"/>
      <c r="F795" s="6"/>
      <c r="G795" s="6"/>
    </row>
    <row r="796" spans="3:7" x14ac:dyDescent="0.25">
      <c r="C796" s="43"/>
      <c r="D796" s="43"/>
      <c r="E796" s="43"/>
      <c r="F796" s="6"/>
      <c r="G796" s="6"/>
    </row>
    <row r="797" spans="3:7" x14ac:dyDescent="0.25">
      <c r="C797" s="43"/>
      <c r="D797" s="43"/>
      <c r="E797" s="43"/>
      <c r="F797" s="6"/>
      <c r="G797" s="6"/>
    </row>
    <row r="798" spans="3:7" x14ac:dyDescent="0.25">
      <c r="C798" s="43"/>
      <c r="D798" s="43"/>
      <c r="E798" s="43"/>
      <c r="F798" s="6"/>
      <c r="G798" s="6"/>
    </row>
    <row r="799" spans="3:7" x14ac:dyDescent="0.25">
      <c r="C799" s="43"/>
      <c r="D799" s="43"/>
      <c r="E799" s="43"/>
      <c r="F799" s="6"/>
      <c r="G799" s="6"/>
    </row>
    <row r="800" spans="3:7" x14ac:dyDescent="0.25">
      <c r="C800" s="43"/>
      <c r="D800" s="43"/>
      <c r="E800" s="43"/>
      <c r="F800" s="6"/>
      <c r="G800" s="6"/>
    </row>
    <row r="801" spans="3:7" x14ac:dyDescent="0.25">
      <c r="C801" s="43"/>
      <c r="D801" s="43"/>
      <c r="E801" s="43"/>
      <c r="F801" s="6"/>
      <c r="G801" s="6"/>
    </row>
    <row r="802" spans="3:7" x14ac:dyDescent="0.25">
      <c r="C802" s="43"/>
      <c r="D802" s="43"/>
      <c r="E802" s="43"/>
      <c r="F802" s="6"/>
      <c r="G802" s="6"/>
    </row>
    <row r="803" spans="3:7" x14ac:dyDescent="0.25">
      <c r="C803" s="43"/>
      <c r="D803" s="43"/>
      <c r="E803" s="43"/>
      <c r="F803" s="6"/>
      <c r="G803" s="6"/>
    </row>
    <row r="804" spans="3:7" x14ac:dyDescent="0.25">
      <c r="C804" s="43"/>
      <c r="D804" s="43"/>
      <c r="E804" s="43"/>
      <c r="F804" s="6"/>
      <c r="G804" s="6"/>
    </row>
    <row r="805" spans="3:7" x14ac:dyDescent="0.25">
      <c r="C805" s="43"/>
      <c r="D805" s="43"/>
      <c r="E805" s="43"/>
      <c r="F805" s="6"/>
      <c r="G805" s="6"/>
    </row>
    <row r="806" spans="3:7" x14ac:dyDescent="0.25">
      <c r="C806" s="43"/>
      <c r="D806" s="43"/>
      <c r="E806" s="43"/>
      <c r="F806" s="6"/>
      <c r="G806" s="6"/>
    </row>
    <row r="807" spans="3:7" x14ac:dyDescent="0.25">
      <c r="C807" s="43"/>
      <c r="D807" s="43"/>
      <c r="E807" s="43"/>
      <c r="F807" s="6"/>
      <c r="G807" s="6"/>
    </row>
    <row r="808" spans="3:7" x14ac:dyDescent="0.25">
      <c r="C808" s="43"/>
      <c r="D808" s="43"/>
      <c r="E808" s="43"/>
      <c r="F808" s="6"/>
      <c r="G808" s="6"/>
    </row>
    <row r="809" spans="3:7" x14ac:dyDescent="0.25">
      <c r="C809" s="43"/>
      <c r="D809" s="43"/>
      <c r="E809" s="43"/>
      <c r="F809" s="6"/>
      <c r="G809" s="6"/>
    </row>
    <row r="810" spans="3:7" x14ac:dyDescent="0.25">
      <c r="C810" s="43"/>
      <c r="D810" s="43"/>
      <c r="E810" s="43"/>
      <c r="F810" s="6"/>
      <c r="G810" s="6"/>
    </row>
    <row r="811" spans="3:7" x14ac:dyDescent="0.25">
      <c r="C811" s="43"/>
      <c r="D811" s="43"/>
      <c r="E811" s="43"/>
      <c r="F811" s="6"/>
      <c r="G811" s="6"/>
    </row>
    <row r="812" spans="3:7" x14ac:dyDescent="0.25">
      <c r="C812" s="43"/>
      <c r="D812" s="43"/>
      <c r="E812" s="43"/>
      <c r="F812" s="6"/>
      <c r="G812" s="6"/>
    </row>
    <row r="813" spans="3:7" x14ac:dyDescent="0.25">
      <c r="C813" s="43"/>
      <c r="D813" s="43"/>
      <c r="E813" s="43"/>
      <c r="F813" s="6"/>
      <c r="G813" s="6"/>
    </row>
    <row r="814" spans="3:7" x14ac:dyDescent="0.25">
      <c r="C814" s="43"/>
      <c r="D814" s="43"/>
      <c r="E814" s="43"/>
      <c r="F814" s="6"/>
      <c r="G814" s="6"/>
    </row>
    <row r="815" spans="3:7" x14ac:dyDescent="0.25">
      <c r="C815" s="43"/>
      <c r="D815" s="43"/>
      <c r="E815" s="43"/>
      <c r="F815" s="6"/>
      <c r="G815" s="6"/>
    </row>
    <row r="816" spans="3:7" x14ac:dyDescent="0.25">
      <c r="C816" s="43"/>
      <c r="D816" s="43"/>
      <c r="E816" s="43"/>
      <c r="F816" s="6"/>
      <c r="G816" s="6"/>
    </row>
    <row r="817" spans="3:7" x14ac:dyDescent="0.25">
      <c r="C817" s="43"/>
      <c r="D817" s="43"/>
      <c r="E817" s="43"/>
      <c r="F817" s="6"/>
      <c r="G817" s="6"/>
    </row>
    <row r="818" spans="3:7" x14ac:dyDescent="0.25">
      <c r="C818" s="43"/>
      <c r="D818" s="43"/>
      <c r="E818" s="43"/>
      <c r="F818" s="6"/>
      <c r="G818" s="6"/>
    </row>
    <row r="819" spans="3:7" x14ac:dyDescent="0.25">
      <c r="C819" s="43"/>
      <c r="D819" s="43"/>
      <c r="E819" s="43"/>
      <c r="F819" s="6"/>
      <c r="G819" s="6"/>
    </row>
    <row r="820" spans="3:7" x14ac:dyDescent="0.25">
      <c r="C820" s="43"/>
      <c r="D820" s="43"/>
      <c r="E820" s="43"/>
      <c r="F820" s="6"/>
      <c r="G820" s="6"/>
    </row>
    <row r="821" spans="3:7" x14ac:dyDescent="0.25">
      <c r="C821" s="43"/>
      <c r="D821" s="43"/>
      <c r="E821" s="43"/>
      <c r="F821" s="6"/>
      <c r="G821" s="6"/>
    </row>
    <row r="822" spans="3:7" x14ac:dyDescent="0.25">
      <c r="C822" s="43"/>
      <c r="D822" s="43"/>
      <c r="E822" s="43"/>
      <c r="F822" s="6"/>
      <c r="G822" s="6"/>
    </row>
    <row r="823" spans="3:7" x14ac:dyDescent="0.25">
      <c r="C823" s="43"/>
      <c r="D823" s="43"/>
      <c r="E823" s="43"/>
      <c r="F823" s="6"/>
      <c r="G823" s="6"/>
    </row>
    <row r="824" spans="3:7" x14ac:dyDescent="0.25">
      <c r="C824" s="43"/>
      <c r="D824" s="43"/>
      <c r="E824" s="43"/>
      <c r="F824" s="6"/>
      <c r="G824" s="6"/>
    </row>
    <row r="825" spans="3:7" x14ac:dyDescent="0.25">
      <c r="C825" s="43"/>
      <c r="D825" s="43"/>
      <c r="E825" s="43"/>
      <c r="F825" s="6"/>
      <c r="G825" s="6"/>
    </row>
    <row r="826" spans="3:7" x14ac:dyDescent="0.25">
      <c r="C826" s="43"/>
      <c r="D826" s="43"/>
      <c r="E826" s="43"/>
      <c r="F826" s="6"/>
      <c r="G826" s="6"/>
    </row>
    <row r="827" spans="3:7" x14ac:dyDescent="0.25">
      <c r="C827" s="43"/>
      <c r="D827" s="43"/>
      <c r="E827" s="43"/>
      <c r="F827" s="6"/>
      <c r="G827" s="6"/>
    </row>
    <row r="828" spans="3:7" x14ac:dyDescent="0.25">
      <c r="C828" s="43"/>
      <c r="D828" s="43"/>
      <c r="E828" s="43"/>
      <c r="F828" s="6"/>
      <c r="G828" s="6"/>
    </row>
    <row r="829" spans="3:7" x14ac:dyDescent="0.25">
      <c r="C829" s="43"/>
      <c r="D829" s="43"/>
      <c r="E829" s="43"/>
      <c r="F829" s="6"/>
      <c r="G829" s="6"/>
    </row>
    <row r="830" spans="3:7" x14ac:dyDescent="0.25">
      <c r="C830" s="43"/>
      <c r="D830" s="43"/>
      <c r="E830" s="43"/>
      <c r="F830" s="6"/>
      <c r="G830" s="6"/>
    </row>
    <row r="831" spans="3:7" x14ac:dyDescent="0.25">
      <c r="C831" s="43"/>
      <c r="D831" s="43"/>
      <c r="E831" s="43"/>
      <c r="F831" s="6"/>
      <c r="G831" s="6"/>
    </row>
    <row r="832" spans="3:7" x14ac:dyDescent="0.25">
      <c r="C832" s="43"/>
      <c r="D832" s="43"/>
      <c r="E832" s="43"/>
      <c r="F832" s="6"/>
      <c r="G832" s="6"/>
    </row>
    <row r="833" spans="3:7" x14ac:dyDescent="0.25">
      <c r="C833" s="43"/>
      <c r="D833" s="43"/>
      <c r="E833" s="43"/>
      <c r="F833" s="6"/>
      <c r="G833" s="6"/>
    </row>
    <row r="834" spans="3:7" x14ac:dyDescent="0.25">
      <c r="C834" s="43"/>
      <c r="D834" s="43"/>
      <c r="E834" s="43"/>
      <c r="F834" s="6"/>
      <c r="G834" s="6"/>
    </row>
    <row r="835" spans="3:7" x14ac:dyDescent="0.25">
      <c r="C835" s="43"/>
      <c r="D835" s="43"/>
      <c r="E835" s="43"/>
      <c r="F835" s="6"/>
      <c r="G835" s="6"/>
    </row>
    <row r="836" spans="3:7" x14ac:dyDescent="0.25">
      <c r="C836" s="43"/>
      <c r="D836" s="43"/>
      <c r="E836" s="43"/>
      <c r="F836" s="6"/>
      <c r="G836" s="6"/>
    </row>
    <row r="837" spans="3:7" x14ac:dyDescent="0.25">
      <c r="C837" s="43"/>
      <c r="D837" s="43"/>
      <c r="E837" s="43"/>
      <c r="F837" s="6"/>
      <c r="G837" s="6"/>
    </row>
    <row r="838" spans="3:7" x14ac:dyDescent="0.25">
      <c r="C838" s="43"/>
      <c r="D838" s="43"/>
      <c r="E838" s="43"/>
      <c r="F838" s="6"/>
      <c r="G838" s="6"/>
    </row>
    <row r="839" spans="3:7" x14ac:dyDescent="0.25">
      <c r="C839" s="43"/>
      <c r="D839" s="43"/>
      <c r="E839" s="43"/>
      <c r="F839" s="6"/>
      <c r="G839" s="6"/>
    </row>
    <row r="840" spans="3:7" x14ac:dyDescent="0.25">
      <c r="C840" s="43"/>
      <c r="D840" s="43"/>
      <c r="E840" s="43"/>
      <c r="F840" s="6"/>
      <c r="G840" s="6"/>
    </row>
    <row r="841" spans="3:7" x14ac:dyDescent="0.25">
      <c r="C841" s="43"/>
      <c r="D841" s="43"/>
      <c r="E841" s="43"/>
      <c r="F841" s="6"/>
      <c r="G841" s="6"/>
    </row>
    <row r="842" spans="3:7" x14ac:dyDescent="0.25">
      <c r="C842" s="43"/>
      <c r="D842" s="43"/>
      <c r="E842" s="43"/>
      <c r="F842" s="6"/>
      <c r="G842" s="6"/>
    </row>
    <row r="843" spans="3:7" x14ac:dyDescent="0.25">
      <c r="C843" s="43"/>
      <c r="D843" s="43"/>
      <c r="E843" s="43"/>
      <c r="F843" s="6"/>
      <c r="G843" s="6"/>
    </row>
    <row r="844" spans="3:7" x14ac:dyDescent="0.25">
      <c r="C844" s="43"/>
      <c r="D844" s="43"/>
      <c r="E844" s="43"/>
      <c r="F844" s="6"/>
      <c r="G844" s="6"/>
    </row>
    <row r="845" spans="3:7" x14ac:dyDescent="0.25">
      <c r="C845" s="43"/>
      <c r="D845" s="43"/>
      <c r="E845" s="43"/>
      <c r="F845" s="6"/>
      <c r="G845" s="6"/>
    </row>
    <row r="846" spans="3:7" x14ac:dyDescent="0.25">
      <c r="C846" s="43"/>
      <c r="D846" s="43"/>
      <c r="E846" s="43"/>
      <c r="F846" s="6"/>
      <c r="G846" s="6"/>
    </row>
    <row r="847" spans="3:7" x14ac:dyDescent="0.25">
      <c r="C847" s="43"/>
      <c r="D847" s="43"/>
      <c r="E847" s="43"/>
      <c r="F847" s="6"/>
      <c r="G847" s="6"/>
    </row>
    <row r="848" spans="3:7" x14ac:dyDescent="0.25">
      <c r="C848" s="43"/>
      <c r="D848" s="43"/>
      <c r="E848" s="43"/>
      <c r="F848" s="6"/>
      <c r="G848" s="6"/>
    </row>
    <row r="849" spans="3:7" x14ac:dyDescent="0.25">
      <c r="C849" s="43"/>
      <c r="D849" s="43"/>
      <c r="E849" s="43"/>
      <c r="F849" s="6"/>
      <c r="G849" s="6"/>
    </row>
    <row r="850" spans="3:7" x14ac:dyDescent="0.25">
      <c r="C850" s="43"/>
      <c r="D850" s="43"/>
      <c r="E850" s="43"/>
      <c r="F850" s="6"/>
      <c r="G850" s="6"/>
    </row>
    <row r="851" spans="3:7" x14ac:dyDescent="0.25">
      <c r="C851" s="43"/>
      <c r="D851" s="43"/>
      <c r="E851" s="43"/>
      <c r="F851" s="6"/>
      <c r="G851" s="6"/>
    </row>
    <row r="852" spans="3:7" x14ac:dyDescent="0.25">
      <c r="C852" s="43"/>
      <c r="D852" s="43"/>
      <c r="E852" s="43"/>
      <c r="F852" s="6"/>
      <c r="G852" s="6"/>
    </row>
    <row r="853" spans="3:7" x14ac:dyDescent="0.25">
      <c r="C853" s="43"/>
      <c r="D853" s="43"/>
      <c r="E853" s="43"/>
      <c r="F853" s="6"/>
      <c r="G853" s="6"/>
    </row>
    <row r="854" spans="3:7" x14ac:dyDescent="0.25">
      <c r="C854" s="43"/>
      <c r="D854" s="43"/>
      <c r="E854" s="43"/>
      <c r="F854" s="6"/>
      <c r="G854" s="6"/>
    </row>
    <row r="855" spans="3:7" x14ac:dyDescent="0.25">
      <c r="C855" s="43"/>
      <c r="D855" s="43"/>
      <c r="E855" s="43"/>
      <c r="F855" s="6"/>
      <c r="G855" s="6"/>
    </row>
    <row r="856" spans="3:7" x14ac:dyDescent="0.25">
      <c r="C856" s="43"/>
      <c r="D856" s="43"/>
      <c r="E856" s="43"/>
      <c r="F856" s="6"/>
      <c r="G856" s="6"/>
    </row>
    <row r="857" spans="3:7" x14ac:dyDescent="0.25">
      <c r="C857" s="43"/>
      <c r="D857" s="43"/>
      <c r="E857" s="43"/>
      <c r="F857" s="6"/>
      <c r="G857" s="6"/>
    </row>
    <row r="858" spans="3:7" x14ac:dyDescent="0.25">
      <c r="C858" s="43"/>
      <c r="D858" s="43"/>
      <c r="E858" s="43"/>
      <c r="F858" s="6"/>
      <c r="G858" s="6"/>
    </row>
    <row r="859" spans="3:7" x14ac:dyDescent="0.25">
      <c r="C859" s="43"/>
      <c r="D859" s="43"/>
      <c r="E859" s="43"/>
      <c r="F859" s="6"/>
      <c r="G859" s="6"/>
    </row>
    <row r="860" spans="3:7" x14ac:dyDescent="0.25">
      <c r="C860" s="43"/>
      <c r="D860" s="43"/>
      <c r="E860" s="43"/>
      <c r="F860" s="6"/>
      <c r="G860" s="6"/>
    </row>
    <row r="861" spans="3:7" x14ac:dyDescent="0.25">
      <c r="C861" s="43"/>
      <c r="D861" s="43"/>
      <c r="E861" s="43"/>
      <c r="F861" s="6"/>
      <c r="G861" s="6"/>
    </row>
    <row r="862" spans="3:7" x14ac:dyDescent="0.25">
      <c r="C862" s="43"/>
      <c r="D862" s="43"/>
      <c r="E862" s="43"/>
      <c r="F862" s="6"/>
      <c r="G862" s="6"/>
    </row>
    <row r="863" spans="3:7" x14ac:dyDescent="0.25">
      <c r="C863" s="43"/>
      <c r="D863" s="43"/>
      <c r="E863" s="43"/>
      <c r="F863" s="6"/>
      <c r="G863" s="6"/>
    </row>
    <row r="864" spans="3:7" x14ac:dyDescent="0.25">
      <c r="C864" s="43"/>
      <c r="D864" s="43"/>
      <c r="E864" s="43"/>
      <c r="F864" s="6"/>
      <c r="G864" s="6"/>
    </row>
    <row r="865" spans="3:7" x14ac:dyDescent="0.25">
      <c r="C865" s="43"/>
      <c r="D865" s="43"/>
      <c r="E865" s="43"/>
      <c r="F865" s="6"/>
      <c r="G865" s="6"/>
    </row>
    <row r="866" spans="3:7" x14ac:dyDescent="0.25">
      <c r="C866" s="43"/>
      <c r="D866" s="43"/>
      <c r="E866" s="43"/>
      <c r="F866" s="6"/>
      <c r="G866" s="6"/>
    </row>
    <row r="867" spans="3:7" x14ac:dyDescent="0.25">
      <c r="C867" s="43"/>
      <c r="D867" s="43"/>
      <c r="E867" s="43"/>
      <c r="F867" s="6"/>
      <c r="G867" s="6"/>
    </row>
    <row r="868" spans="3:7" x14ac:dyDescent="0.25">
      <c r="C868" s="43"/>
      <c r="D868" s="43"/>
      <c r="E868" s="43"/>
      <c r="F868" s="6"/>
      <c r="G868" s="6"/>
    </row>
    <row r="869" spans="3:7" x14ac:dyDescent="0.25">
      <c r="C869" s="43"/>
      <c r="D869" s="43"/>
      <c r="E869" s="43"/>
      <c r="F869" s="6"/>
      <c r="G869" s="6"/>
    </row>
    <row r="870" spans="3:7" x14ac:dyDescent="0.25">
      <c r="C870" s="43"/>
      <c r="D870" s="43"/>
      <c r="E870" s="43"/>
      <c r="F870" s="6"/>
      <c r="G870" s="6"/>
    </row>
    <row r="871" spans="3:7" x14ac:dyDescent="0.25">
      <c r="C871" s="43"/>
      <c r="D871" s="43"/>
      <c r="E871" s="43"/>
      <c r="F871" s="6"/>
      <c r="G871" s="6"/>
    </row>
    <row r="872" spans="3:7" x14ac:dyDescent="0.25">
      <c r="C872" s="43"/>
      <c r="D872" s="43"/>
      <c r="E872" s="43"/>
      <c r="F872" s="6"/>
      <c r="G872" s="6"/>
    </row>
    <row r="873" spans="3:7" x14ac:dyDescent="0.25">
      <c r="C873" s="43"/>
      <c r="D873" s="43"/>
      <c r="E873" s="43"/>
      <c r="F873" s="6"/>
      <c r="G873" s="6"/>
    </row>
    <row r="874" spans="3:7" x14ac:dyDescent="0.25">
      <c r="C874" s="43"/>
      <c r="D874" s="43"/>
      <c r="E874" s="43"/>
      <c r="F874" s="6"/>
      <c r="G874" s="6"/>
    </row>
    <row r="875" spans="3:7" x14ac:dyDescent="0.25">
      <c r="C875" s="43"/>
      <c r="D875" s="43"/>
      <c r="E875" s="43"/>
      <c r="F875" s="6"/>
      <c r="G875" s="6"/>
    </row>
    <row r="876" spans="3:7" x14ac:dyDescent="0.25">
      <c r="C876" s="43"/>
      <c r="D876" s="43"/>
      <c r="E876" s="43"/>
      <c r="F876" s="6"/>
      <c r="G876" s="6"/>
    </row>
    <row r="877" spans="3:7" x14ac:dyDescent="0.25">
      <c r="C877" s="43"/>
      <c r="D877" s="43"/>
      <c r="E877" s="43"/>
      <c r="F877" s="6"/>
      <c r="G877" s="6"/>
    </row>
    <row r="878" spans="3:7" x14ac:dyDescent="0.25">
      <c r="C878" s="43"/>
      <c r="D878" s="43"/>
      <c r="E878" s="43"/>
      <c r="F878" s="6"/>
      <c r="G878" s="6"/>
    </row>
    <row r="879" spans="3:7" x14ac:dyDescent="0.25">
      <c r="C879" s="43"/>
      <c r="D879" s="43"/>
      <c r="E879" s="43"/>
      <c r="F879" s="6"/>
      <c r="G879" s="6"/>
    </row>
    <row r="880" spans="3:7" x14ac:dyDescent="0.25">
      <c r="C880" s="43"/>
      <c r="D880" s="43"/>
      <c r="E880" s="43"/>
      <c r="F880" s="6"/>
      <c r="G880" s="6"/>
    </row>
    <row r="881" spans="3:7" x14ac:dyDescent="0.25">
      <c r="C881" s="43"/>
      <c r="D881" s="43"/>
      <c r="E881" s="43"/>
      <c r="F881" s="6"/>
      <c r="G881" s="6"/>
    </row>
    <row r="882" spans="3:7" x14ac:dyDescent="0.25">
      <c r="C882" s="43"/>
      <c r="D882" s="43"/>
      <c r="E882" s="43"/>
      <c r="F882" s="6"/>
      <c r="G882" s="6"/>
    </row>
    <row r="883" spans="3:7" x14ac:dyDescent="0.25">
      <c r="C883" s="43"/>
      <c r="D883" s="43"/>
      <c r="E883" s="43"/>
      <c r="F883" s="6"/>
      <c r="G883" s="6"/>
    </row>
    <row r="884" spans="3:7" x14ac:dyDescent="0.25">
      <c r="C884" s="43"/>
      <c r="D884" s="43"/>
      <c r="E884" s="43"/>
      <c r="F884" s="6"/>
      <c r="G884" s="6"/>
    </row>
    <row r="885" spans="3:7" x14ac:dyDescent="0.25">
      <c r="C885" s="43"/>
      <c r="D885" s="43"/>
      <c r="E885" s="43"/>
      <c r="F885" s="6"/>
      <c r="G885" s="6"/>
    </row>
    <row r="886" spans="3:7" x14ac:dyDescent="0.25">
      <c r="C886" s="43"/>
      <c r="D886" s="43"/>
      <c r="E886" s="43"/>
      <c r="F886" s="6"/>
      <c r="G886" s="6"/>
    </row>
    <row r="887" spans="3:7" x14ac:dyDescent="0.25">
      <c r="C887" s="43"/>
      <c r="D887" s="43"/>
      <c r="E887" s="43"/>
      <c r="F887" s="6"/>
      <c r="G887" s="6"/>
    </row>
    <row r="888" spans="3:7" x14ac:dyDescent="0.25">
      <c r="C888" s="43"/>
      <c r="D888" s="43"/>
      <c r="E888" s="43"/>
      <c r="F888" s="6"/>
      <c r="G888" s="6"/>
    </row>
    <row r="889" spans="3:7" x14ac:dyDescent="0.25">
      <c r="C889" s="43"/>
      <c r="D889" s="43"/>
      <c r="E889" s="43"/>
      <c r="F889" s="6"/>
      <c r="G889" s="6"/>
    </row>
    <row r="890" spans="3:7" x14ac:dyDescent="0.25">
      <c r="C890" s="43"/>
      <c r="D890" s="43"/>
      <c r="E890" s="43"/>
      <c r="F890" s="6"/>
      <c r="G890" s="6"/>
    </row>
    <row r="891" spans="3:7" x14ac:dyDescent="0.25">
      <c r="C891" s="43"/>
      <c r="D891" s="43"/>
      <c r="E891" s="43"/>
      <c r="F891" s="6"/>
      <c r="G891" s="6"/>
    </row>
    <row r="892" spans="3:7" x14ac:dyDescent="0.25">
      <c r="C892" s="43"/>
      <c r="D892" s="43"/>
      <c r="E892" s="43"/>
      <c r="F892" s="6"/>
      <c r="G892" s="6"/>
    </row>
    <row r="893" spans="3:7" x14ac:dyDescent="0.25">
      <c r="C893" s="43"/>
      <c r="D893" s="43"/>
      <c r="E893" s="43"/>
      <c r="F893" s="6"/>
      <c r="G893" s="6"/>
    </row>
    <row r="894" spans="3:7" x14ac:dyDescent="0.25">
      <c r="C894" s="43"/>
      <c r="D894" s="43"/>
      <c r="E894" s="43"/>
      <c r="F894" s="6"/>
      <c r="G894" s="6"/>
    </row>
    <row r="895" spans="3:7" x14ac:dyDescent="0.25">
      <c r="C895" s="43"/>
      <c r="D895" s="43"/>
      <c r="E895" s="43"/>
      <c r="F895" s="6"/>
      <c r="G895" s="6"/>
    </row>
    <row r="896" spans="3:7" x14ac:dyDescent="0.25">
      <c r="C896" s="43"/>
      <c r="D896" s="43"/>
      <c r="E896" s="43"/>
      <c r="F896" s="6"/>
      <c r="G896" s="6"/>
    </row>
    <row r="897" spans="3:7" x14ac:dyDescent="0.25">
      <c r="C897" s="43"/>
      <c r="D897" s="43"/>
      <c r="E897" s="43"/>
      <c r="F897" s="6"/>
      <c r="G897" s="6"/>
    </row>
    <row r="898" spans="3:7" x14ac:dyDescent="0.25">
      <c r="C898" s="43"/>
      <c r="D898" s="43"/>
      <c r="E898" s="43"/>
      <c r="F898" s="6"/>
      <c r="G898" s="6"/>
    </row>
    <row r="899" spans="3:7" x14ac:dyDescent="0.25">
      <c r="C899" s="43"/>
      <c r="D899" s="43"/>
      <c r="E899" s="43"/>
      <c r="F899" s="6"/>
      <c r="G899" s="6"/>
    </row>
    <row r="900" spans="3:7" x14ac:dyDescent="0.25">
      <c r="C900" s="43"/>
      <c r="D900" s="43"/>
      <c r="E900" s="43"/>
      <c r="F900" s="6"/>
      <c r="G900" s="6"/>
    </row>
    <row r="901" spans="3:7" x14ac:dyDescent="0.25">
      <c r="C901" s="43"/>
      <c r="D901" s="43"/>
      <c r="E901" s="43"/>
      <c r="F901" s="6"/>
      <c r="G901" s="6"/>
    </row>
    <row r="902" spans="3:7" x14ac:dyDescent="0.25">
      <c r="C902" s="43"/>
      <c r="D902" s="43"/>
      <c r="E902" s="43"/>
      <c r="F902" s="6"/>
      <c r="G902" s="6"/>
    </row>
    <row r="903" spans="3:7" x14ac:dyDescent="0.25">
      <c r="C903" s="43"/>
      <c r="D903" s="43"/>
      <c r="E903" s="43"/>
      <c r="F903" s="6"/>
      <c r="G903" s="6"/>
    </row>
    <row r="904" spans="3:7" x14ac:dyDescent="0.25">
      <c r="C904" s="43"/>
      <c r="D904" s="43"/>
      <c r="E904" s="43"/>
      <c r="F904" s="6"/>
      <c r="G904" s="6"/>
    </row>
    <row r="905" spans="3:7" x14ac:dyDescent="0.25">
      <c r="C905" s="43"/>
      <c r="D905" s="43"/>
      <c r="E905" s="43"/>
      <c r="F905" s="6"/>
      <c r="G905" s="6"/>
    </row>
    <row r="906" spans="3:7" x14ac:dyDescent="0.25">
      <c r="C906" s="43"/>
      <c r="D906" s="43"/>
      <c r="E906" s="43"/>
      <c r="F906" s="6"/>
      <c r="G906" s="6"/>
    </row>
    <row r="907" spans="3:7" x14ac:dyDescent="0.25">
      <c r="C907" s="43"/>
      <c r="D907" s="43"/>
      <c r="E907" s="43"/>
      <c r="F907" s="6"/>
      <c r="G907" s="6"/>
    </row>
    <row r="908" spans="3:7" x14ac:dyDescent="0.25">
      <c r="C908" s="43"/>
      <c r="D908" s="43"/>
      <c r="E908" s="43"/>
      <c r="F908" s="6"/>
      <c r="G908" s="6"/>
    </row>
    <row r="909" spans="3:7" x14ac:dyDescent="0.25">
      <c r="C909" s="43"/>
      <c r="D909" s="43"/>
      <c r="E909" s="43"/>
      <c r="F909" s="6"/>
      <c r="G909" s="6"/>
    </row>
    <row r="910" spans="3:7" x14ac:dyDescent="0.25">
      <c r="C910" s="43"/>
      <c r="D910" s="43"/>
      <c r="E910" s="43"/>
      <c r="F910" s="6"/>
      <c r="G910" s="6"/>
    </row>
    <row r="911" spans="3:7" x14ac:dyDescent="0.25">
      <c r="C911" s="43"/>
      <c r="D911" s="43"/>
      <c r="E911" s="43"/>
      <c r="F911" s="6"/>
      <c r="G911" s="6"/>
    </row>
    <row r="912" spans="3:7" x14ac:dyDescent="0.25">
      <c r="C912" s="43"/>
      <c r="D912" s="43"/>
      <c r="E912" s="43"/>
      <c r="F912" s="6"/>
      <c r="G912" s="6"/>
    </row>
    <row r="913" spans="3:7" x14ac:dyDescent="0.25">
      <c r="C913" s="43"/>
      <c r="D913" s="43"/>
      <c r="E913" s="43"/>
      <c r="F913" s="6"/>
      <c r="G913" s="6"/>
    </row>
    <row r="914" spans="3:7" x14ac:dyDescent="0.25">
      <c r="C914" s="43"/>
      <c r="D914" s="43"/>
      <c r="E914" s="43"/>
      <c r="F914" s="6"/>
      <c r="G914" s="6"/>
    </row>
    <row r="915" spans="3:7" x14ac:dyDescent="0.25">
      <c r="C915" s="43"/>
      <c r="D915" s="43"/>
      <c r="E915" s="43"/>
      <c r="F915" s="6"/>
      <c r="G915" s="6"/>
    </row>
    <row r="916" spans="3:7" x14ac:dyDescent="0.25">
      <c r="C916" s="43"/>
      <c r="D916" s="43"/>
      <c r="E916" s="43"/>
      <c r="F916" s="6"/>
      <c r="G916" s="6"/>
    </row>
    <row r="917" spans="3:7" x14ac:dyDescent="0.25">
      <c r="C917" s="43"/>
      <c r="D917" s="43"/>
      <c r="E917" s="43"/>
      <c r="F917" s="6"/>
      <c r="G917" s="6"/>
    </row>
    <row r="918" spans="3:7" x14ac:dyDescent="0.25">
      <c r="C918" s="43"/>
      <c r="D918" s="43"/>
      <c r="E918" s="43"/>
      <c r="F918" s="6"/>
      <c r="G918" s="6"/>
    </row>
    <row r="919" spans="3:7" x14ac:dyDescent="0.25">
      <c r="C919" s="43"/>
      <c r="D919" s="43"/>
      <c r="E919" s="43"/>
      <c r="F919" s="6"/>
      <c r="G919" s="6"/>
    </row>
    <row r="920" spans="3:7" x14ac:dyDescent="0.25">
      <c r="C920" s="43"/>
      <c r="D920" s="43"/>
      <c r="E920" s="43"/>
      <c r="F920" s="6"/>
      <c r="G920" s="6"/>
    </row>
    <row r="921" spans="3:7" x14ac:dyDescent="0.25">
      <c r="C921" s="43"/>
      <c r="D921" s="43"/>
      <c r="E921" s="43"/>
      <c r="F921" s="6"/>
      <c r="G921" s="6"/>
    </row>
    <row r="922" spans="3:7" x14ac:dyDescent="0.25">
      <c r="C922" s="43"/>
      <c r="D922" s="43"/>
      <c r="E922" s="43"/>
      <c r="F922" s="6"/>
      <c r="G922" s="6"/>
    </row>
    <row r="923" spans="3:7" x14ac:dyDescent="0.25">
      <c r="C923" s="43"/>
      <c r="D923" s="43"/>
      <c r="E923" s="43"/>
      <c r="F923" s="6"/>
      <c r="G923" s="6"/>
    </row>
    <row r="924" spans="3:7" x14ac:dyDescent="0.25">
      <c r="C924" s="43"/>
      <c r="D924" s="43"/>
      <c r="E924" s="43"/>
      <c r="F924" s="6"/>
      <c r="G924" s="6"/>
    </row>
    <row r="925" spans="3:7" x14ac:dyDescent="0.25">
      <c r="C925" s="43"/>
      <c r="D925" s="43"/>
      <c r="E925" s="43"/>
      <c r="F925" s="6"/>
      <c r="G925" s="6"/>
    </row>
    <row r="926" spans="3:7" x14ac:dyDescent="0.25">
      <c r="C926" s="43"/>
      <c r="D926" s="43"/>
      <c r="E926" s="43"/>
      <c r="F926" s="6"/>
      <c r="G926" s="6"/>
    </row>
    <row r="927" spans="3:7" x14ac:dyDescent="0.25">
      <c r="C927" s="43"/>
      <c r="D927" s="43"/>
      <c r="E927" s="43"/>
      <c r="F927" s="6"/>
      <c r="G927" s="6"/>
    </row>
    <row r="928" spans="3:7" x14ac:dyDescent="0.25">
      <c r="C928" s="43"/>
      <c r="D928" s="43"/>
      <c r="E928" s="43"/>
      <c r="F928" s="6"/>
      <c r="G928" s="6"/>
    </row>
    <row r="929" spans="3:7" x14ac:dyDescent="0.25">
      <c r="C929" s="43"/>
      <c r="D929" s="43"/>
      <c r="E929" s="43"/>
      <c r="F929" s="6"/>
      <c r="G929" s="6"/>
    </row>
    <row r="930" spans="3:7" x14ac:dyDescent="0.25">
      <c r="C930" s="43"/>
      <c r="D930" s="43"/>
      <c r="E930" s="43"/>
      <c r="F930" s="6"/>
      <c r="G930" s="6"/>
    </row>
    <row r="931" spans="3:7" x14ac:dyDescent="0.25">
      <c r="C931" s="43"/>
      <c r="D931" s="43"/>
      <c r="E931" s="43"/>
      <c r="F931" s="6"/>
      <c r="G931" s="6"/>
    </row>
    <row r="932" spans="3:7" x14ac:dyDescent="0.25">
      <c r="C932" s="43"/>
      <c r="D932" s="43"/>
      <c r="E932" s="43"/>
      <c r="F932" s="6"/>
      <c r="G932" s="6"/>
    </row>
    <row r="933" spans="3:7" x14ac:dyDescent="0.25">
      <c r="C933" s="43"/>
      <c r="D933" s="43"/>
      <c r="E933" s="43"/>
      <c r="F933" s="6"/>
      <c r="G933" s="6"/>
    </row>
    <row r="934" spans="3:7" x14ac:dyDescent="0.25">
      <c r="C934" s="43"/>
      <c r="D934" s="43"/>
      <c r="E934" s="43"/>
      <c r="F934" s="6"/>
      <c r="G934" s="6"/>
    </row>
    <row r="935" spans="3:7" x14ac:dyDescent="0.25">
      <c r="C935" s="43"/>
      <c r="D935" s="43"/>
      <c r="E935" s="43"/>
      <c r="F935" s="6"/>
      <c r="G935" s="6"/>
    </row>
    <row r="936" spans="3:7" x14ac:dyDescent="0.25">
      <c r="C936" s="43"/>
      <c r="D936" s="43"/>
      <c r="E936" s="43"/>
      <c r="F936" s="6"/>
      <c r="G936" s="6"/>
    </row>
    <row r="937" spans="3:7" x14ac:dyDescent="0.25">
      <c r="C937" s="43"/>
      <c r="D937" s="43"/>
      <c r="E937" s="43"/>
      <c r="F937" s="6"/>
      <c r="G937" s="6"/>
    </row>
    <row r="938" spans="3:7" x14ac:dyDescent="0.25">
      <c r="C938" s="43"/>
      <c r="D938" s="43"/>
      <c r="E938" s="43"/>
      <c r="F938" s="6"/>
      <c r="G938" s="6"/>
    </row>
    <row r="939" spans="3:7" x14ac:dyDescent="0.25">
      <c r="C939" s="43"/>
      <c r="D939" s="43"/>
      <c r="E939" s="43"/>
      <c r="F939" s="6"/>
      <c r="G939" s="6"/>
    </row>
    <row r="940" spans="3:7" x14ac:dyDescent="0.25">
      <c r="C940" s="43"/>
      <c r="D940" s="43"/>
      <c r="E940" s="43"/>
      <c r="F940" s="6"/>
      <c r="G940" s="6"/>
    </row>
    <row r="941" spans="3:7" x14ac:dyDescent="0.25">
      <c r="C941" s="43"/>
      <c r="D941" s="43"/>
      <c r="E941" s="43"/>
      <c r="F941" s="6"/>
      <c r="G941" s="6"/>
    </row>
    <row r="942" spans="3:7" x14ac:dyDescent="0.25">
      <c r="C942" s="43"/>
      <c r="D942" s="43"/>
      <c r="E942" s="43"/>
      <c r="F942" s="6"/>
      <c r="G942" s="6"/>
    </row>
    <row r="943" spans="3:7" x14ac:dyDescent="0.25">
      <c r="C943" s="43"/>
      <c r="D943" s="43"/>
      <c r="E943" s="43"/>
      <c r="F943" s="6"/>
      <c r="G943" s="6"/>
    </row>
    <row r="944" spans="3:7" x14ac:dyDescent="0.25">
      <c r="C944" s="43"/>
      <c r="D944" s="43"/>
      <c r="E944" s="43"/>
      <c r="F944" s="6"/>
      <c r="G944" s="6"/>
    </row>
    <row r="945" spans="3:7" x14ac:dyDescent="0.25">
      <c r="C945" s="43"/>
      <c r="D945" s="43"/>
      <c r="E945" s="43"/>
      <c r="F945" s="6"/>
      <c r="G945" s="6"/>
    </row>
    <row r="946" spans="3:7" x14ac:dyDescent="0.25">
      <c r="C946" s="43"/>
      <c r="D946" s="43"/>
      <c r="E946" s="43"/>
      <c r="F946" s="6"/>
      <c r="G946" s="6"/>
    </row>
    <row r="947" spans="3:7" x14ac:dyDescent="0.25">
      <c r="C947" s="43"/>
      <c r="D947" s="43"/>
      <c r="E947" s="43"/>
      <c r="F947" s="6"/>
      <c r="G947" s="6"/>
    </row>
    <row r="948" spans="3:7" x14ac:dyDescent="0.25">
      <c r="C948" s="43"/>
      <c r="D948" s="43"/>
      <c r="E948" s="43"/>
      <c r="F948" s="6"/>
      <c r="G948" s="6"/>
    </row>
    <row r="949" spans="3:7" x14ac:dyDescent="0.25">
      <c r="C949" s="43"/>
      <c r="D949" s="43"/>
      <c r="E949" s="43"/>
      <c r="F949" s="6"/>
      <c r="G949" s="6"/>
    </row>
    <row r="950" spans="3:7" x14ac:dyDescent="0.25">
      <c r="C950" s="43"/>
      <c r="D950" s="43"/>
      <c r="E950" s="43"/>
      <c r="F950" s="6"/>
      <c r="G950" s="6"/>
    </row>
    <row r="951" spans="3:7" x14ac:dyDescent="0.25">
      <c r="C951" s="43"/>
      <c r="D951" s="43"/>
      <c r="E951" s="43"/>
      <c r="F951" s="6"/>
      <c r="G951" s="6"/>
    </row>
    <row r="952" spans="3:7" x14ac:dyDescent="0.25">
      <c r="C952" s="43"/>
      <c r="D952" s="43"/>
      <c r="E952" s="43"/>
      <c r="F952" s="6"/>
      <c r="G952" s="6"/>
    </row>
    <row r="953" spans="3:7" x14ac:dyDescent="0.25">
      <c r="C953" s="43"/>
      <c r="D953" s="43"/>
      <c r="E953" s="43"/>
      <c r="F953" s="6"/>
      <c r="G953" s="6"/>
    </row>
    <row r="954" spans="3:7" x14ac:dyDescent="0.25">
      <c r="C954" s="43"/>
      <c r="D954" s="43"/>
      <c r="E954" s="43"/>
      <c r="F954" s="6"/>
      <c r="G954" s="6"/>
    </row>
    <row r="955" spans="3:7" x14ac:dyDescent="0.25">
      <c r="C955" s="43"/>
      <c r="D955" s="43"/>
      <c r="E955" s="43"/>
      <c r="F955" s="6"/>
      <c r="G955" s="6"/>
    </row>
    <row r="956" spans="3:7" x14ac:dyDescent="0.25">
      <c r="C956" s="43"/>
      <c r="D956" s="43"/>
      <c r="E956" s="43"/>
      <c r="F956" s="6"/>
      <c r="G956" s="6"/>
    </row>
    <row r="957" spans="3:7" x14ac:dyDescent="0.25">
      <c r="C957" s="43"/>
      <c r="D957" s="43"/>
      <c r="E957" s="43"/>
      <c r="F957" s="6"/>
      <c r="G957" s="6"/>
    </row>
    <row r="958" spans="3:7" x14ac:dyDescent="0.25">
      <c r="C958" s="43"/>
      <c r="D958" s="43"/>
      <c r="E958" s="43"/>
      <c r="F958" s="6"/>
      <c r="G958" s="6"/>
    </row>
    <row r="959" spans="3:7" x14ac:dyDescent="0.25">
      <c r="C959" s="43"/>
      <c r="D959" s="43"/>
      <c r="E959" s="43"/>
      <c r="F959" s="6"/>
      <c r="G959" s="6"/>
    </row>
    <row r="960" spans="3:7" x14ac:dyDescent="0.25">
      <c r="C960" s="43"/>
      <c r="D960" s="43"/>
      <c r="E960" s="43"/>
      <c r="F960" s="6"/>
      <c r="G960" s="6"/>
    </row>
    <row r="961" spans="3:7" x14ac:dyDescent="0.25">
      <c r="C961" s="43"/>
      <c r="D961" s="43"/>
      <c r="E961" s="43"/>
      <c r="F961" s="6"/>
      <c r="G961" s="6"/>
    </row>
    <row r="962" spans="3:7" x14ac:dyDescent="0.25">
      <c r="C962" s="43"/>
      <c r="D962" s="43"/>
      <c r="E962" s="43"/>
      <c r="F962" s="6"/>
      <c r="G962" s="6"/>
    </row>
    <row r="963" spans="3:7" x14ac:dyDescent="0.25">
      <c r="C963" s="43"/>
      <c r="D963" s="43"/>
      <c r="E963" s="43"/>
      <c r="F963" s="6"/>
      <c r="G963" s="6"/>
    </row>
    <row r="964" spans="3:7" x14ac:dyDescent="0.25">
      <c r="C964" s="43"/>
      <c r="D964" s="43"/>
      <c r="E964" s="43"/>
      <c r="F964" s="6"/>
      <c r="G964" s="6"/>
    </row>
    <row r="965" spans="3:7" x14ac:dyDescent="0.25">
      <c r="C965" s="43"/>
      <c r="D965" s="43"/>
      <c r="E965" s="43"/>
      <c r="F965" s="6"/>
      <c r="G965" s="6"/>
    </row>
    <row r="966" spans="3:7" x14ac:dyDescent="0.25">
      <c r="C966" s="43"/>
      <c r="D966" s="43"/>
      <c r="E966" s="43"/>
      <c r="F966" s="6"/>
      <c r="G966" s="6"/>
    </row>
    <row r="967" spans="3:7" x14ac:dyDescent="0.25">
      <c r="C967" s="43"/>
      <c r="D967" s="43"/>
      <c r="E967" s="43"/>
      <c r="F967" s="6"/>
      <c r="G967" s="6"/>
    </row>
    <row r="968" spans="3:7" x14ac:dyDescent="0.25">
      <c r="C968" s="43"/>
      <c r="D968" s="43"/>
      <c r="E968" s="43"/>
      <c r="F968" s="6"/>
      <c r="G968" s="6"/>
    </row>
    <row r="969" spans="3:7" x14ac:dyDescent="0.25">
      <c r="C969" s="43"/>
      <c r="D969" s="43"/>
      <c r="E969" s="43"/>
      <c r="F969" s="6"/>
      <c r="G969" s="6"/>
    </row>
    <row r="970" spans="3:7" x14ac:dyDescent="0.25">
      <c r="C970" s="43"/>
      <c r="D970" s="43"/>
      <c r="E970" s="43"/>
      <c r="F970" s="6"/>
      <c r="G970" s="6"/>
    </row>
    <row r="971" spans="3:7" x14ac:dyDescent="0.25">
      <c r="C971" s="43"/>
      <c r="D971" s="43"/>
      <c r="E971" s="43"/>
      <c r="F971" s="6"/>
      <c r="G971" s="6"/>
    </row>
    <row r="972" spans="3:7" x14ac:dyDescent="0.25">
      <c r="C972" s="43"/>
      <c r="D972" s="43"/>
      <c r="E972" s="43"/>
      <c r="F972" s="6"/>
      <c r="G972" s="6"/>
    </row>
    <row r="973" spans="3:7" x14ac:dyDescent="0.25">
      <c r="C973" s="43"/>
      <c r="D973" s="43"/>
      <c r="E973" s="43"/>
      <c r="F973" s="6"/>
      <c r="G973" s="6"/>
    </row>
    <row r="974" spans="3:7" x14ac:dyDescent="0.25">
      <c r="C974" s="43"/>
      <c r="D974" s="43"/>
      <c r="E974" s="43"/>
      <c r="F974" s="6"/>
      <c r="G974" s="6"/>
    </row>
    <row r="975" spans="3:7" x14ac:dyDescent="0.25">
      <c r="C975" s="43"/>
      <c r="D975" s="43"/>
      <c r="E975" s="43"/>
      <c r="F975" s="6"/>
      <c r="G975" s="6"/>
    </row>
    <row r="976" spans="3:7" x14ac:dyDescent="0.25">
      <c r="C976" s="43"/>
      <c r="D976" s="43"/>
      <c r="E976" s="43"/>
      <c r="F976" s="6"/>
      <c r="G976" s="6"/>
    </row>
    <row r="977" spans="3:7" x14ac:dyDescent="0.25">
      <c r="C977" s="43"/>
      <c r="D977" s="43"/>
      <c r="E977" s="43"/>
      <c r="F977" s="6"/>
      <c r="G977" s="6"/>
    </row>
    <row r="978" spans="3:7" x14ac:dyDescent="0.25">
      <c r="C978" s="43"/>
      <c r="D978" s="43"/>
      <c r="E978" s="43"/>
      <c r="F978" s="6"/>
      <c r="G978" s="6"/>
    </row>
    <row r="979" spans="3:7" x14ac:dyDescent="0.25">
      <c r="C979" s="43"/>
      <c r="D979" s="43"/>
      <c r="E979" s="43"/>
      <c r="F979" s="6"/>
      <c r="G979" s="6"/>
    </row>
    <row r="980" spans="3:7" x14ac:dyDescent="0.25">
      <c r="C980" s="43"/>
      <c r="D980" s="43"/>
      <c r="E980" s="43"/>
      <c r="F980" s="6"/>
      <c r="G980" s="6"/>
    </row>
    <row r="981" spans="3:7" x14ac:dyDescent="0.25">
      <c r="C981" s="43"/>
      <c r="D981" s="43"/>
      <c r="E981" s="43"/>
      <c r="F981" s="6"/>
      <c r="G981" s="6"/>
    </row>
    <row r="982" spans="3:7" x14ac:dyDescent="0.25">
      <c r="C982" s="43"/>
      <c r="D982" s="43"/>
      <c r="E982" s="43"/>
      <c r="F982" s="6"/>
      <c r="G982" s="6"/>
    </row>
    <row r="983" spans="3:7" x14ac:dyDescent="0.25">
      <c r="C983" s="43"/>
      <c r="D983" s="43"/>
      <c r="E983" s="43"/>
      <c r="F983" s="6"/>
      <c r="G983" s="6"/>
    </row>
    <row r="984" spans="3:7" x14ac:dyDescent="0.25">
      <c r="C984" s="43"/>
      <c r="D984" s="43"/>
      <c r="E984" s="43"/>
      <c r="F984" s="6"/>
      <c r="G984" s="6"/>
    </row>
    <row r="985" spans="3:7" x14ac:dyDescent="0.25">
      <c r="C985" s="43"/>
      <c r="D985" s="43"/>
      <c r="E985" s="43"/>
      <c r="F985" s="6"/>
      <c r="G985" s="6"/>
    </row>
    <row r="986" spans="3:7" x14ac:dyDescent="0.25">
      <c r="C986" s="43"/>
      <c r="D986" s="43"/>
      <c r="E986" s="43"/>
      <c r="F986" s="6"/>
      <c r="G986" s="6"/>
    </row>
    <row r="987" spans="3:7" x14ac:dyDescent="0.25">
      <c r="C987" s="43"/>
      <c r="D987" s="43"/>
      <c r="E987" s="43"/>
      <c r="F987" s="6"/>
      <c r="G987" s="6"/>
    </row>
    <row r="988" spans="3:7" x14ac:dyDescent="0.25">
      <c r="C988" s="43"/>
      <c r="D988" s="43"/>
      <c r="E988" s="43"/>
      <c r="F988" s="6"/>
      <c r="G988" s="6"/>
    </row>
    <row r="989" spans="3:7" x14ac:dyDescent="0.25">
      <c r="C989" s="43"/>
      <c r="D989" s="43"/>
      <c r="E989" s="43"/>
      <c r="F989" s="6"/>
      <c r="G989" s="6"/>
    </row>
    <row r="990" spans="3:7" x14ac:dyDescent="0.25">
      <c r="C990" s="43"/>
      <c r="D990" s="43"/>
      <c r="E990" s="43"/>
      <c r="F990" s="6"/>
      <c r="G990" s="6"/>
    </row>
    <row r="991" spans="3:7" x14ac:dyDescent="0.25">
      <c r="C991" s="43"/>
      <c r="D991" s="43"/>
      <c r="E991" s="43"/>
      <c r="F991" s="6"/>
      <c r="G991" s="6"/>
    </row>
    <row r="992" spans="3:7" x14ac:dyDescent="0.25">
      <c r="C992" s="43"/>
      <c r="D992" s="43"/>
      <c r="E992" s="43"/>
      <c r="F992" s="6"/>
      <c r="G992" s="6"/>
    </row>
    <row r="993" spans="3:7" x14ac:dyDescent="0.25">
      <c r="C993" s="43"/>
      <c r="D993" s="43"/>
      <c r="E993" s="43"/>
      <c r="F993" s="6"/>
      <c r="G993" s="6"/>
    </row>
    <row r="994" spans="3:7" x14ac:dyDescent="0.25">
      <c r="C994" s="43"/>
      <c r="D994" s="43"/>
      <c r="E994" s="43"/>
      <c r="F994" s="6"/>
      <c r="G994" s="6"/>
    </row>
    <row r="995" spans="3:7" x14ac:dyDescent="0.25">
      <c r="C995" s="43"/>
      <c r="D995" s="43"/>
      <c r="E995" s="43"/>
      <c r="F995" s="6"/>
      <c r="G995" s="6"/>
    </row>
    <row r="996" spans="3:7" x14ac:dyDescent="0.25">
      <c r="C996" s="43"/>
      <c r="D996" s="43"/>
      <c r="E996" s="43"/>
      <c r="F996" s="6"/>
      <c r="G996" s="6"/>
    </row>
    <row r="997" spans="3:7" x14ac:dyDescent="0.25">
      <c r="C997" s="43"/>
      <c r="D997" s="43"/>
      <c r="E997" s="43"/>
      <c r="F997" s="6"/>
      <c r="G997" s="6"/>
    </row>
    <row r="998" spans="3:7" x14ac:dyDescent="0.25">
      <c r="C998" s="43"/>
      <c r="D998" s="43"/>
      <c r="E998" s="43"/>
      <c r="F998" s="6"/>
      <c r="G998" s="6"/>
    </row>
    <row r="999" spans="3:7" x14ac:dyDescent="0.25">
      <c r="C999" s="43"/>
      <c r="D999" s="43"/>
      <c r="E999" s="43"/>
      <c r="F999" s="6"/>
      <c r="G999" s="6"/>
    </row>
    <row r="1000" spans="3:7" x14ac:dyDescent="0.25">
      <c r="C1000" s="43"/>
      <c r="D1000" s="43"/>
      <c r="E1000" s="43"/>
      <c r="F1000" s="6"/>
      <c r="G1000" s="6"/>
    </row>
    <row r="1001" spans="3:7" x14ac:dyDescent="0.25">
      <c r="C1001" s="43"/>
      <c r="D1001" s="43"/>
      <c r="E1001" s="43"/>
      <c r="F1001" s="6"/>
      <c r="G1001" s="6"/>
    </row>
    <row r="1002" spans="3:7" x14ac:dyDescent="0.25">
      <c r="C1002" s="43"/>
      <c r="D1002" s="43"/>
      <c r="E1002" s="43"/>
      <c r="F1002" s="6"/>
      <c r="G1002" s="6"/>
    </row>
    <row r="1003" spans="3:7" x14ac:dyDescent="0.25">
      <c r="C1003" s="43"/>
      <c r="D1003" s="43"/>
      <c r="E1003" s="43"/>
      <c r="F1003" s="6"/>
      <c r="G1003" s="6"/>
    </row>
    <row r="1004" spans="3:7" x14ac:dyDescent="0.25">
      <c r="C1004" s="43"/>
      <c r="D1004" s="43"/>
      <c r="E1004" s="43"/>
      <c r="F1004" s="6"/>
      <c r="G1004" s="6"/>
    </row>
    <row r="1005" spans="3:7" x14ac:dyDescent="0.25">
      <c r="C1005" s="43"/>
      <c r="D1005" s="43"/>
      <c r="E1005" s="43"/>
      <c r="F1005" s="6"/>
      <c r="G1005" s="6"/>
    </row>
    <row r="1006" spans="3:7" x14ac:dyDescent="0.25">
      <c r="C1006" s="43"/>
      <c r="D1006" s="43"/>
      <c r="E1006" s="43"/>
      <c r="F1006" s="6"/>
      <c r="G1006" s="6"/>
    </row>
    <row r="1007" spans="3:7" x14ac:dyDescent="0.25">
      <c r="C1007" s="43"/>
      <c r="D1007" s="43"/>
      <c r="E1007" s="43"/>
      <c r="F1007" s="6"/>
      <c r="G1007" s="6"/>
    </row>
    <row r="1008" spans="3:7" x14ac:dyDescent="0.25">
      <c r="C1008" s="43"/>
      <c r="D1008" s="43"/>
      <c r="E1008" s="43"/>
      <c r="F1008" s="6"/>
      <c r="G1008" s="6"/>
    </row>
    <row r="1009" spans="3:7" x14ac:dyDescent="0.25">
      <c r="C1009" s="43"/>
      <c r="D1009" s="43"/>
      <c r="E1009" s="43"/>
      <c r="F1009" s="6"/>
      <c r="G1009" s="6"/>
    </row>
    <row r="1010" spans="3:7" x14ac:dyDescent="0.25">
      <c r="C1010" s="43"/>
      <c r="D1010" s="43"/>
      <c r="E1010" s="43"/>
      <c r="F1010" s="6"/>
      <c r="G1010" s="6"/>
    </row>
    <row r="1011" spans="3:7" x14ac:dyDescent="0.25">
      <c r="C1011" s="43"/>
      <c r="D1011" s="43"/>
      <c r="E1011" s="43"/>
      <c r="F1011" s="6"/>
      <c r="G1011" s="6"/>
    </row>
    <row r="1012" spans="3:7" x14ac:dyDescent="0.25">
      <c r="C1012" s="43"/>
      <c r="D1012" s="43"/>
      <c r="E1012" s="43"/>
      <c r="F1012" s="6"/>
      <c r="G1012" s="6"/>
    </row>
    <row r="1013" spans="3:7" x14ac:dyDescent="0.25">
      <c r="C1013" s="43"/>
      <c r="D1013" s="43"/>
      <c r="E1013" s="43"/>
      <c r="F1013" s="6"/>
      <c r="G1013" s="6"/>
    </row>
    <row r="1014" spans="3:7" x14ac:dyDescent="0.25">
      <c r="C1014" s="43"/>
      <c r="D1014" s="43"/>
      <c r="E1014" s="43"/>
      <c r="F1014" s="6"/>
      <c r="G1014" s="6"/>
    </row>
    <row r="1015" spans="3:7" x14ac:dyDescent="0.25">
      <c r="C1015" s="43"/>
      <c r="D1015" s="43"/>
      <c r="E1015" s="43"/>
      <c r="F1015" s="6"/>
      <c r="G1015" s="6"/>
    </row>
    <row r="1016" spans="3:7" x14ac:dyDescent="0.25">
      <c r="C1016" s="43"/>
      <c r="D1016" s="43"/>
      <c r="E1016" s="43"/>
      <c r="F1016" s="6"/>
      <c r="G1016" s="6"/>
    </row>
    <row r="1017" spans="3:7" x14ac:dyDescent="0.25">
      <c r="C1017" s="43"/>
      <c r="D1017" s="43"/>
      <c r="E1017" s="43"/>
      <c r="F1017" s="6"/>
      <c r="G1017" s="6"/>
    </row>
    <row r="1018" spans="3:7" x14ac:dyDescent="0.25">
      <c r="C1018" s="43"/>
      <c r="D1018" s="43"/>
      <c r="E1018" s="43"/>
      <c r="F1018" s="6"/>
      <c r="G1018" s="6"/>
    </row>
    <row r="1019" spans="3:7" x14ac:dyDescent="0.25">
      <c r="C1019" s="43"/>
      <c r="D1019" s="43"/>
      <c r="E1019" s="43"/>
      <c r="F1019" s="6"/>
      <c r="G1019" s="6"/>
    </row>
    <row r="1020" spans="3:7" x14ac:dyDescent="0.25">
      <c r="C1020" s="43"/>
      <c r="D1020" s="43"/>
      <c r="E1020" s="43"/>
      <c r="F1020" s="6"/>
      <c r="G1020" s="6"/>
    </row>
    <row r="1021" spans="3:7" x14ac:dyDescent="0.25">
      <c r="C1021" s="43"/>
      <c r="D1021" s="43"/>
      <c r="E1021" s="43"/>
      <c r="F1021" s="6"/>
      <c r="G1021" s="6"/>
    </row>
    <row r="1022" spans="3:7" x14ac:dyDescent="0.25">
      <c r="C1022" s="43"/>
      <c r="D1022" s="43"/>
      <c r="E1022" s="43"/>
      <c r="F1022" s="6"/>
      <c r="G1022" s="6"/>
    </row>
    <row r="1023" spans="3:7" x14ac:dyDescent="0.25">
      <c r="C1023" s="43"/>
      <c r="D1023" s="43"/>
      <c r="E1023" s="43"/>
      <c r="F1023" s="6"/>
      <c r="G1023" s="6"/>
    </row>
    <row r="1024" spans="3:7" x14ac:dyDescent="0.25">
      <c r="C1024" s="43"/>
      <c r="D1024" s="43"/>
      <c r="E1024" s="43"/>
      <c r="F1024" s="6"/>
      <c r="G1024" s="6"/>
    </row>
    <row r="1025" spans="3:7" x14ac:dyDescent="0.25">
      <c r="C1025" s="43"/>
      <c r="D1025" s="43"/>
      <c r="E1025" s="43"/>
      <c r="F1025" s="6"/>
      <c r="G1025" s="6"/>
    </row>
    <row r="1026" spans="3:7" x14ac:dyDescent="0.25">
      <c r="C1026" s="43"/>
      <c r="D1026" s="43"/>
      <c r="E1026" s="43"/>
      <c r="F1026" s="6"/>
      <c r="G1026" s="6"/>
    </row>
    <row r="1027" spans="3:7" x14ac:dyDescent="0.25">
      <c r="C1027" s="43"/>
      <c r="D1027" s="43"/>
      <c r="E1027" s="43"/>
      <c r="F1027" s="6"/>
      <c r="G1027" s="6"/>
    </row>
    <row r="1028" spans="3:7" x14ac:dyDescent="0.25">
      <c r="C1028" s="43"/>
      <c r="D1028" s="43"/>
      <c r="E1028" s="43"/>
      <c r="F1028" s="6"/>
      <c r="G1028" s="6"/>
    </row>
    <row r="1029" spans="3:7" x14ac:dyDescent="0.25">
      <c r="C1029" s="43"/>
      <c r="D1029" s="43"/>
      <c r="E1029" s="43"/>
      <c r="F1029" s="6"/>
      <c r="G1029" s="6"/>
    </row>
    <row r="1030" spans="3:7" x14ac:dyDescent="0.25">
      <c r="C1030" s="43"/>
      <c r="D1030" s="43"/>
      <c r="E1030" s="43"/>
      <c r="F1030" s="6"/>
      <c r="G1030" s="6"/>
    </row>
    <row r="1031" spans="3:7" x14ac:dyDescent="0.25">
      <c r="C1031" s="43"/>
      <c r="D1031" s="43"/>
      <c r="E1031" s="43"/>
      <c r="F1031" s="6"/>
      <c r="G1031" s="6"/>
    </row>
    <row r="1032" spans="3:7" x14ac:dyDescent="0.25">
      <c r="C1032" s="43"/>
      <c r="D1032" s="43"/>
      <c r="E1032" s="43"/>
      <c r="F1032" s="6"/>
      <c r="G1032" s="6"/>
    </row>
    <row r="1033" spans="3:7" x14ac:dyDescent="0.25">
      <c r="C1033" s="43"/>
      <c r="D1033" s="43"/>
      <c r="E1033" s="43"/>
      <c r="F1033" s="6"/>
      <c r="G1033" s="6"/>
    </row>
    <row r="1034" spans="3:7" x14ac:dyDescent="0.25">
      <c r="C1034" s="43"/>
      <c r="D1034" s="43"/>
      <c r="E1034" s="43"/>
      <c r="F1034" s="6"/>
      <c r="G1034" s="6"/>
    </row>
    <row r="1035" spans="3:7" x14ac:dyDescent="0.25">
      <c r="C1035" s="43"/>
      <c r="D1035" s="43"/>
      <c r="E1035" s="43"/>
      <c r="F1035" s="6"/>
      <c r="G1035" s="6"/>
    </row>
    <row r="1036" spans="3:7" x14ac:dyDescent="0.25">
      <c r="C1036" s="43"/>
      <c r="D1036" s="43"/>
      <c r="E1036" s="43"/>
      <c r="F1036" s="6"/>
      <c r="G1036" s="6"/>
    </row>
    <row r="1037" spans="3:7" x14ac:dyDescent="0.25">
      <c r="C1037" s="43"/>
      <c r="D1037" s="43"/>
      <c r="E1037" s="43"/>
      <c r="F1037" s="6"/>
      <c r="G1037" s="6"/>
    </row>
    <row r="1038" spans="3:7" x14ac:dyDescent="0.25">
      <c r="C1038" s="43"/>
      <c r="D1038" s="43"/>
      <c r="E1038" s="43"/>
      <c r="F1038" s="6"/>
      <c r="G1038" s="6"/>
    </row>
    <row r="1039" spans="3:7" x14ac:dyDescent="0.25">
      <c r="C1039" s="43"/>
      <c r="D1039" s="43"/>
      <c r="E1039" s="43"/>
      <c r="F1039" s="6"/>
      <c r="G1039" s="6"/>
    </row>
    <row r="1040" spans="3:7" x14ac:dyDescent="0.25">
      <c r="C1040" s="43"/>
      <c r="D1040" s="43"/>
      <c r="E1040" s="43"/>
      <c r="F1040" s="6"/>
      <c r="G1040" s="6"/>
    </row>
    <row r="1041" spans="3:7" x14ac:dyDescent="0.25">
      <c r="C1041" s="43"/>
      <c r="D1041" s="43"/>
      <c r="E1041" s="43"/>
      <c r="F1041" s="6"/>
      <c r="G1041" s="6"/>
    </row>
    <row r="1042" spans="3:7" x14ac:dyDescent="0.25">
      <c r="C1042" s="43"/>
      <c r="D1042" s="43"/>
      <c r="E1042" s="43"/>
      <c r="F1042" s="6"/>
      <c r="G1042" s="6"/>
    </row>
    <row r="1043" spans="3:7" x14ac:dyDescent="0.25">
      <c r="C1043" s="43"/>
      <c r="D1043" s="43"/>
      <c r="E1043" s="43"/>
      <c r="F1043" s="6"/>
      <c r="G1043" s="6"/>
    </row>
    <row r="1044" spans="3:7" x14ac:dyDescent="0.25">
      <c r="C1044" s="43"/>
      <c r="D1044" s="43"/>
      <c r="E1044" s="43"/>
      <c r="F1044" s="6"/>
      <c r="G1044" s="6"/>
    </row>
    <row r="1045" spans="3:7" x14ac:dyDescent="0.25">
      <c r="C1045" s="43"/>
      <c r="D1045" s="43"/>
      <c r="E1045" s="43"/>
      <c r="F1045" s="6"/>
      <c r="G1045" s="6"/>
    </row>
    <row r="1046" spans="3:7" x14ac:dyDescent="0.25">
      <c r="C1046" s="43"/>
      <c r="D1046" s="43"/>
      <c r="E1046" s="43"/>
      <c r="F1046" s="6"/>
      <c r="G1046" s="6"/>
    </row>
    <row r="1047" spans="3:7" x14ac:dyDescent="0.25">
      <c r="C1047" s="43"/>
      <c r="D1047" s="43"/>
      <c r="E1047" s="43"/>
      <c r="F1047" s="6"/>
      <c r="G1047" s="6"/>
    </row>
    <row r="1048" spans="3:7" x14ac:dyDescent="0.25">
      <c r="C1048" s="43"/>
      <c r="D1048" s="43"/>
      <c r="E1048" s="43"/>
      <c r="F1048" s="6"/>
      <c r="G1048" s="6"/>
    </row>
    <row r="1049" spans="3:7" x14ac:dyDescent="0.25">
      <c r="C1049" s="43"/>
      <c r="D1049" s="43"/>
      <c r="E1049" s="43"/>
      <c r="F1049" s="6"/>
      <c r="G1049" s="6"/>
    </row>
    <row r="1050" spans="3:7" x14ac:dyDescent="0.25">
      <c r="C1050" s="43"/>
      <c r="D1050" s="43"/>
      <c r="E1050" s="43"/>
      <c r="F1050" s="6"/>
      <c r="G1050" s="6"/>
    </row>
    <row r="1051" spans="3:7" x14ac:dyDescent="0.25">
      <c r="C1051" s="43"/>
      <c r="D1051" s="43"/>
      <c r="E1051" s="43"/>
      <c r="F1051" s="6"/>
      <c r="G1051" s="6"/>
    </row>
    <row r="1052" spans="3:7" x14ac:dyDescent="0.25">
      <c r="C1052" s="43"/>
      <c r="D1052" s="43"/>
      <c r="E1052" s="43"/>
      <c r="F1052" s="6"/>
      <c r="G1052" s="6"/>
    </row>
    <row r="1053" spans="3:7" x14ac:dyDescent="0.25">
      <c r="C1053" s="43"/>
      <c r="D1053" s="43"/>
      <c r="E1053" s="43"/>
      <c r="F1053" s="6"/>
      <c r="G1053" s="6"/>
    </row>
    <row r="1054" spans="3:7" x14ac:dyDescent="0.25">
      <c r="C1054" s="43"/>
      <c r="D1054" s="43"/>
      <c r="E1054" s="43"/>
      <c r="F1054" s="6"/>
      <c r="G1054" s="6"/>
    </row>
    <row r="1055" spans="3:7" x14ac:dyDescent="0.25">
      <c r="C1055" s="43"/>
      <c r="D1055" s="43"/>
      <c r="E1055" s="43"/>
      <c r="F1055" s="6"/>
      <c r="G1055" s="6"/>
    </row>
    <row r="1056" spans="3:7" x14ac:dyDescent="0.25">
      <c r="C1056" s="43"/>
      <c r="D1056" s="43"/>
      <c r="E1056" s="43"/>
      <c r="F1056" s="6"/>
      <c r="G1056" s="6"/>
    </row>
    <row r="1057" spans="3:7" x14ac:dyDescent="0.25">
      <c r="C1057" s="43"/>
      <c r="D1057" s="43"/>
      <c r="E1057" s="43"/>
      <c r="F1057" s="6"/>
      <c r="G1057" s="6"/>
    </row>
    <row r="1058" spans="3:7" x14ac:dyDescent="0.25">
      <c r="C1058" s="43"/>
      <c r="D1058" s="43"/>
      <c r="E1058" s="43"/>
      <c r="F1058" s="6"/>
      <c r="G1058" s="6"/>
    </row>
    <row r="1059" spans="3:7" x14ac:dyDescent="0.25">
      <c r="C1059" s="43"/>
      <c r="D1059" s="43"/>
      <c r="E1059" s="43"/>
      <c r="F1059" s="6"/>
      <c r="G1059" s="6"/>
    </row>
    <row r="1060" spans="3:7" x14ac:dyDescent="0.25">
      <c r="C1060" s="43"/>
      <c r="D1060" s="43"/>
      <c r="E1060" s="43"/>
      <c r="F1060" s="6"/>
      <c r="G1060" s="6"/>
    </row>
    <row r="1061" spans="3:7" x14ac:dyDescent="0.25">
      <c r="C1061" s="43"/>
      <c r="D1061" s="43"/>
      <c r="E1061" s="43"/>
      <c r="F1061" s="6"/>
      <c r="G1061" s="6"/>
    </row>
    <row r="1062" spans="3:7" x14ac:dyDescent="0.25">
      <c r="C1062" s="43"/>
      <c r="D1062" s="43"/>
      <c r="E1062" s="43"/>
      <c r="F1062" s="6"/>
      <c r="G1062" s="6"/>
    </row>
    <row r="1063" spans="3:7" x14ac:dyDescent="0.25">
      <c r="C1063" s="43"/>
      <c r="D1063" s="43"/>
      <c r="E1063" s="43"/>
      <c r="F1063" s="6"/>
      <c r="G1063" s="6"/>
    </row>
    <row r="1064" spans="3:7" x14ac:dyDescent="0.25">
      <c r="C1064" s="43"/>
      <c r="D1064" s="43"/>
      <c r="E1064" s="43"/>
      <c r="F1064" s="6"/>
      <c r="G1064" s="6"/>
    </row>
    <row r="1065" spans="3:7" x14ac:dyDescent="0.25">
      <c r="C1065" s="43"/>
      <c r="D1065" s="43"/>
      <c r="E1065" s="43"/>
      <c r="F1065" s="6"/>
      <c r="G1065" s="6"/>
    </row>
    <row r="1066" spans="3:7" x14ac:dyDescent="0.25">
      <c r="C1066" s="43"/>
      <c r="D1066" s="43"/>
      <c r="E1066" s="43"/>
      <c r="F1066" s="6"/>
      <c r="G1066" s="6"/>
    </row>
    <row r="1067" spans="3:7" x14ac:dyDescent="0.25">
      <c r="C1067" s="43"/>
      <c r="D1067" s="43"/>
      <c r="E1067" s="43"/>
      <c r="F1067" s="6"/>
      <c r="G1067" s="6"/>
    </row>
    <row r="1068" spans="3:7" x14ac:dyDescent="0.25">
      <c r="C1068" s="43"/>
      <c r="D1068" s="43"/>
      <c r="E1068" s="43"/>
      <c r="F1068" s="6"/>
      <c r="G1068" s="6"/>
    </row>
    <row r="1069" spans="3:7" x14ac:dyDescent="0.25">
      <c r="C1069" s="43"/>
      <c r="D1069" s="43"/>
      <c r="E1069" s="43"/>
      <c r="F1069" s="6"/>
      <c r="G1069" s="6"/>
    </row>
    <row r="1070" spans="3:7" x14ac:dyDescent="0.25">
      <c r="C1070" s="43"/>
      <c r="D1070" s="43"/>
      <c r="E1070" s="43"/>
      <c r="F1070" s="6"/>
      <c r="G1070" s="6"/>
    </row>
    <row r="1071" spans="3:7" x14ac:dyDescent="0.25">
      <c r="C1071" s="43"/>
      <c r="D1071" s="43"/>
      <c r="E1071" s="43"/>
      <c r="F1071" s="6"/>
      <c r="G1071" s="6"/>
    </row>
    <row r="1072" spans="3:7" x14ac:dyDescent="0.25">
      <c r="C1072" s="43"/>
      <c r="D1072" s="43"/>
      <c r="E1072" s="43"/>
      <c r="F1072" s="6"/>
      <c r="G1072" s="6"/>
    </row>
    <row r="1073" spans="3:7" x14ac:dyDescent="0.25">
      <c r="C1073" s="43"/>
      <c r="D1073" s="43"/>
      <c r="E1073" s="43"/>
      <c r="F1073" s="6"/>
      <c r="G1073" s="6"/>
    </row>
    <row r="1074" spans="3:7" x14ac:dyDescent="0.25">
      <c r="C1074" s="43"/>
      <c r="D1074" s="43"/>
      <c r="E1074" s="43"/>
      <c r="F1074" s="6"/>
      <c r="G1074" s="6"/>
    </row>
    <row r="1075" spans="3:7" x14ac:dyDescent="0.25">
      <c r="C1075" s="43"/>
      <c r="D1075" s="43"/>
      <c r="E1075" s="43"/>
      <c r="F1075" s="6"/>
      <c r="G1075" s="6"/>
    </row>
    <row r="1076" spans="3:7" x14ac:dyDescent="0.25">
      <c r="C1076" s="43"/>
      <c r="D1076" s="43"/>
      <c r="E1076" s="43"/>
      <c r="F1076" s="6"/>
      <c r="G1076" s="6"/>
    </row>
    <row r="1077" spans="3:7" x14ac:dyDescent="0.25">
      <c r="C1077" s="43"/>
      <c r="D1077" s="43"/>
      <c r="E1077" s="43"/>
      <c r="F1077" s="6"/>
      <c r="G1077" s="6"/>
    </row>
    <row r="1078" spans="3:7" x14ac:dyDescent="0.25">
      <c r="C1078" s="43"/>
      <c r="D1078" s="43"/>
      <c r="E1078" s="43"/>
      <c r="F1078" s="6"/>
      <c r="G1078" s="6"/>
    </row>
    <row r="1079" spans="3:7" x14ac:dyDescent="0.25">
      <c r="C1079" s="43"/>
      <c r="D1079" s="43"/>
      <c r="E1079" s="43"/>
      <c r="F1079" s="6"/>
      <c r="G1079" s="6"/>
    </row>
    <row r="1080" spans="3:7" x14ac:dyDescent="0.25">
      <c r="C1080" s="43"/>
      <c r="D1080" s="43"/>
      <c r="E1080" s="43"/>
      <c r="F1080" s="6"/>
      <c r="G1080" s="6"/>
    </row>
    <row r="1081" spans="3:7" x14ac:dyDescent="0.25">
      <c r="C1081" s="43"/>
      <c r="D1081" s="43"/>
      <c r="E1081" s="43"/>
      <c r="F1081" s="6"/>
      <c r="G1081" s="6"/>
    </row>
    <row r="1082" spans="3:7" x14ac:dyDescent="0.25">
      <c r="C1082" s="43"/>
      <c r="D1082" s="43"/>
      <c r="E1082" s="43"/>
      <c r="F1082" s="6"/>
      <c r="G1082" s="6"/>
    </row>
    <row r="1083" spans="3:7" x14ac:dyDescent="0.25">
      <c r="C1083" s="43"/>
      <c r="D1083" s="43"/>
      <c r="E1083" s="43"/>
      <c r="F1083" s="6"/>
      <c r="G1083" s="6"/>
    </row>
    <row r="1084" spans="3:7" x14ac:dyDescent="0.25">
      <c r="C1084" s="43"/>
      <c r="D1084" s="43"/>
      <c r="E1084" s="43"/>
      <c r="F1084" s="6"/>
      <c r="G1084" s="6"/>
    </row>
    <row r="1085" spans="3:7" x14ac:dyDescent="0.25">
      <c r="C1085" s="43"/>
      <c r="D1085" s="43"/>
      <c r="E1085" s="43"/>
      <c r="F1085" s="6"/>
      <c r="G1085" s="6"/>
    </row>
    <row r="1086" spans="3:7" x14ac:dyDescent="0.25">
      <c r="C1086" s="43"/>
      <c r="D1086" s="43"/>
      <c r="E1086" s="43"/>
      <c r="F1086" s="6"/>
      <c r="G1086" s="6"/>
    </row>
    <row r="1087" spans="3:7" x14ac:dyDescent="0.25">
      <c r="C1087" s="43"/>
      <c r="D1087" s="43"/>
      <c r="E1087" s="43"/>
      <c r="F1087" s="6"/>
      <c r="G1087" s="6"/>
    </row>
    <row r="1088" spans="3:7" x14ac:dyDescent="0.25">
      <c r="C1088" s="43"/>
      <c r="D1088" s="43"/>
      <c r="E1088" s="43"/>
      <c r="F1088" s="6"/>
      <c r="G1088" s="6"/>
    </row>
    <row r="1089" spans="3:7" x14ac:dyDescent="0.25">
      <c r="C1089" s="43"/>
      <c r="D1089" s="43"/>
      <c r="E1089" s="43"/>
      <c r="F1089" s="6"/>
      <c r="G1089" s="6"/>
    </row>
    <row r="1090" spans="3:7" x14ac:dyDescent="0.25">
      <c r="C1090" s="43"/>
      <c r="D1090" s="43"/>
      <c r="E1090" s="43"/>
      <c r="F1090" s="6"/>
      <c r="G1090" s="6"/>
    </row>
    <row r="1091" spans="3:7" x14ac:dyDescent="0.25">
      <c r="C1091" s="43"/>
      <c r="D1091" s="43"/>
      <c r="E1091" s="43"/>
      <c r="F1091" s="6"/>
      <c r="G1091" s="6"/>
    </row>
    <row r="1092" spans="3:7" x14ac:dyDescent="0.25">
      <c r="C1092" s="43"/>
      <c r="D1092" s="43"/>
      <c r="E1092" s="43"/>
      <c r="F1092" s="6"/>
      <c r="G1092" s="6"/>
    </row>
    <row r="1093" spans="3:7" x14ac:dyDescent="0.25">
      <c r="C1093" s="43"/>
      <c r="D1093" s="43"/>
      <c r="E1093" s="43"/>
      <c r="F1093" s="6"/>
      <c r="G1093" s="6"/>
    </row>
    <row r="1094" spans="3:7" x14ac:dyDescent="0.25">
      <c r="C1094" s="43"/>
      <c r="D1094" s="43"/>
      <c r="E1094" s="43"/>
      <c r="F1094" s="6"/>
      <c r="G1094" s="6"/>
    </row>
    <row r="1095" spans="3:7" x14ac:dyDescent="0.25">
      <c r="C1095" s="43"/>
      <c r="D1095" s="43"/>
      <c r="E1095" s="43"/>
      <c r="F1095" s="6"/>
      <c r="G1095" s="6"/>
    </row>
    <row r="1096" spans="3:7" x14ac:dyDescent="0.25">
      <c r="C1096" s="43"/>
      <c r="D1096" s="43"/>
      <c r="E1096" s="43"/>
      <c r="F1096" s="6"/>
      <c r="G1096" s="6"/>
    </row>
    <row r="1097" spans="3:7" x14ac:dyDescent="0.25">
      <c r="C1097" s="43"/>
      <c r="D1097" s="43"/>
      <c r="E1097" s="43"/>
      <c r="F1097" s="6"/>
      <c r="G1097" s="6"/>
    </row>
    <row r="1098" spans="3:7" x14ac:dyDescent="0.25">
      <c r="C1098" s="43"/>
      <c r="D1098" s="43"/>
      <c r="E1098" s="43"/>
      <c r="F1098" s="6"/>
      <c r="G1098" s="6"/>
    </row>
    <row r="1099" spans="3:7" x14ac:dyDescent="0.25">
      <c r="C1099" s="43"/>
      <c r="D1099" s="43"/>
      <c r="E1099" s="43"/>
      <c r="F1099" s="6"/>
      <c r="G1099" s="6"/>
    </row>
    <row r="1100" spans="3:7" x14ac:dyDescent="0.25">
      <c r="C1100" s="43"/>
      <c r="D1100" s="43"/>
      <c r="E1100" s="43"/>
      <c r="F1100" s="6"/>
      <c r="G1100" s="6"/>
    </row>
    <row r="1101" spans="3:7" x14ac:dyDescent="0.25">
      <c r="C1101" s="43"/>
      <c r="D1101" s="43"/>
      <c r="E1101" s="43"/>
      <c r="F1101" s="6"/>
      <c r="G1101" s="6"/>
    </row>
    <row r="1102" spans="3:7" x14ac:dyDescent="0.25">
      <c r="C1102" s="43"/>
      <c r="D1102" s="43"/>
      <c r="E1102" s="43"/>
      <c r="F1102" s="6"/>
      <c r="G1102" s="6"/>
    </row>
    <row r="1103" spans="3:7" x14ac:dyDescent="0.25">
      <c r="C1103" s="43"/>
      <c r="D1103" s="43"/>
      <c r="E1103" s="43"/>
      <c r="F1103" s="6"/>
      <c r="G1103" s="6"/>
    </row>
    <row r="1104" spans="3:7" x14ac:dyDescent="0.25">
      <c r="C1104" s="43"/>
      <c r="D1104" s="43"/>
      <c r="E1104" s="43"/>
      <c r="F1104" s="6"/>
      <c r="G1104" s="6"/>
    </row>
    <row r="1105" spans="3:7" x14ac:dyDescent="0.25">
      <c r="C1105" s="43"/>
      <c r="D1105" s="43"/>
      <c r="E1105" s="43"/>
      <c r="F1105" s="6"/>
      <c r="G1105" s="6"/>
    </row>
    <row r="1106" spans="3:7" x14ac:dyDescent="0.25">
      <c r="C1106" s="43"/>
      <c r="D1106" s="43"/>
      <c r="E1106" s="43"/>
      <c r="F1106" s="6"/>
      <c r="G1106" s="6"/>
    </row>
  </sheetData>
  <autoFilter ref="A8:G691"/>
  <mergeCells count="1">
    <mergeCell ref="A1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2025-07-23T09:44:33Z</dcterms:modified>
</cp:coreProperties>
</file>