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4\"/>
    </mc:Choice>
  </mc:AlternateContent>
  <bookViews>
    <workbookView xWindow="0" yWindow="0" windowWidth="16635" windowHeight="11715" tabRatio="500"/>
  </bookViews>
  <sheets>
    <sheet name="Респ на 1.10.2024г " sheetId="1" r:id="rId1"/>
    <sheet name="Консолид на 01.10.2024г " sheetId="2" r:id="rId2"/>
    <sheet name="ГП на 01.10.24" sheetId="6" r:id="rId3"/>
  </sheets>
  <definedNames>
    <definedName name="_xlnm._FilterDatabase" localSheetId="2" hidden="1">'ГП на 01.10.24'!$A$4:$Q$219</definedName>
    <definedName name="_xlnm._FilterDatabase" localSheetId="1" hidden="1">'Консолид на 01.10.2024г '!$A$9:$AMI$77</definedName>
    <definedName name="_xlnm._FilterDatabase" localSheetId="0" hidden="1">'Респ на 1.10.2024г '!$A$87:$C$171</definedName>
    <definedName name="Z_0022B472_C235_4470_83D2_0ABE03A130BD_.wvu.FilterData" localSheetId="0">'Респ на 1.10.2024г '!$A$87:$C$171</definedName>
    <definedName name="Z_03D43F2C_D730_4D3C_A7D4_3026787D622A_.wvu.Cols" localSheetId="0">'Респ на 1.10.2024г '!$C:$C</definedName>
    <definedName name="Z_03D43F2C_D730_4D3C_A7D4_3026787D622A_.wvu.FilterData" localSheetId="0">'Респ на 1.10.2024г '!$A$87:$C$171</definedName>
    <definedName name="Z_03D43F2C_D730_4D3C_A7D4_3026787D622A_.wvu.PrintArea" localSheetId="0">'Респ на 1.10.2024г '!$A$2:$C$190</definedName>
    <definedName name="Z_03D43F2C_D730_4D3C_A7D4_3026787D622A_.wvu.PrintTitles" localSheetId="0">'Респ на 1.10.2024г '!$85:$85</definedName>
    <definedName name="Z_03D43F2C_D730_4D3C_A7D4_3026787D622A_.wvu.Rows" localSheetId="0">'Респ на 1.10.2024г '!$73:$73</definedName>
    <definedName name="Z_0CF5A121_EB85_4A79_B8D8_D12CF88DF0C4_.wvu.FilterData" localSheetId="0">'Респ на 1.10.2024г '!$A$87:$C$171</definedName>
    <definedName name="Z_128925EF_7E42_46B7_84AF_C6DDEA2C2FF1_.wvu.FilterData" localSheetId="1">'Консолид на 01.10.2024г '!$A$81:$F$161</definedName>
    <definedName name="Z_128925EF_7E42_46B7_84AF_C6DDEA2C2FF1_.wvu.FilterData" localSheetId="0">'Респ на 1.10.2024г '!$A$85:$C$171</definedName>
    <definedName name="Z_128925EF_7E42_46B7_84AF_C6DDEA2C2FF1_.wvu.PrintArea" localSheetId="1">'Консолид на 01.10.2024г '!$A$1:$F$179</definedName>
    <definedName name="Z_128925EF_7E42_46B7_84AF_C6DDEA2C2FF1_.wvu.PrintArea" localSheetId="0">'Респ на 1.10.2024г '!$A$2:$C$189</definedName>
    <definedName name="Z_128925EF_7E42_46B7_84AF_C6DDEA2C2FF1_.wvu.PrintTitles" localSheetId="1">'Консолид на 01.10.2024г '!$81:$81</definedName>
    <definedName name="Z_128925EF_7E42_46B7_84AF_C6DDEA2C2FF1_.wvu.PrintTitles" localSheetId="0">'Респ на 1.10.2024г '!$85:$85</definedName>
    <definedName name="Z_128925EF_7E42_46B7_84AF_C6DDEA2C2FF1_.wvu.Rows" localSheetId="0">'Респ на 1.10.2024г '!$168:$168</definedName>
    <definedName name="Z_13F4C31C_6147_44BF_9AB6_E90123A1AD35_.wvu.FilterData" localSheetId="1">'Консолид на 01.10.2024г '!$A$77:$D$77</definedName>
    <definedName name="Z_13F4C31C_6147_44BF_9AB6_E90123A1AD35_.wvu.FilterData" localSheetId="0">'Респ на 1.10.2024г '!$A$87:$C$171</definedName>
    <definedName name="Z_13F4C31C_6147_44BF_9AB6_E90123A1AD35_.wvu.PrintArea" localSheetId="1">'Консолид на 01.10.2024г '!$A$2:$F$179</definedName>
    <definedName name="Z_13F4C31C_6147_44BF_9AB6_E90123A1AD35_.wvu.PrintArea" localSheetId="0">'Респ на 1.10.2024г '!$A$2:$C$190</definedName>
    <definedName name="Z_13F4C31C_6147_44BF_9AB6_E90123A1AD35_.wvu.PrintTitles" localSheetId="1">'Консолид на 01.10.2024г '!$81:$81</definedName>
    <definedName name="Z_13F4C31C_6147_44BF_9AB6_E90123A1AD35_.wvu.PrintTitles" localSheetId="0">'Респ на 1.10.2024г '!$85:$85</definedName>
    <definedName name="Z_1774FF8F_89B7_4D9E_8C1A_FF94534CFBF6_.wvu.FilterData" localSheetId="0">'Респ на 1.10.2024г '!$A$87:$C$171</definedName>
    <definedName name="Z_1EB6CEB4_7407_4E16_9088_6AFB888EB47F_.wvu.FilterData" localSheetId="0">'Респ на 1.10.2024г '!$A$87:$C$171</definedName>
    <definedName name="Z_203BD1FF_13E9_455B_93E6_01DEB43F90E8_.wvu.FilterData" localSheetId="0">'Респ на 1.10.2024г '!$A$87:$C$171</definedName>
    <definedName name="Z_203BD1FF_13E9_455B_93E6_01DEB43F90E8_.wvu.PrintArea" localSheetId="0">'Респ на 1.10.2024г '!$A$2:$C$190</definedName>
    <definedName name="Z_203BD1FF_13E9_455B_93E6_01DEB43F90E8_.wvu.PrintTitles" localSheetId="0">'Респ на 1.10.2024г '!$85:$85</definedName>
    <definedName name="Z_203BD1FF_13E9_455B_93E6_01DEB43F90E8_.wvu.Rows" localSheetId="0">'Респ на 1.10.2024г '!$73:$73</definedName>
    <definedName name="Z_2B6407F0_CE08_4D2E_9CDF_B0A8F7137C5A_.wvu.FilterData" localSheetId="1">'Консолид на 01.10.2024г '!$A$81:$F$161</definedName>
    <definedName name="Z_2B6407F0_CE08_4D2E_9CDF_B0A8F7137C5A_.wvu.FilterData" localSheetId="0">'Респ на 1.10.2024г '!$A$85:$C$171</definedName>
    <definedName name="Z_2B6407F0_CE08_4D2E_9CDF_B0A8F7137C5A_.wvu.PrintArea" localSheetId="0">'Респ на 1.10.2024г '!$A$2:$C$189</definedName>
    <definedName name="Z_2B6407F0_CE08_4D2E_9CDF_B0A8F7137C5A_.wvu.PrintTitles" localSheetId="1">'Консолид на 01.10.2024г '!$81:$81</definedName>
    <definedName name="Z_2B6407F0_CE08_4D2E_9CDF_B0A8F7137C5A_.wvu.PrintTitles" localSheetId="0">'Респ на 1.10.2024г '!$85:$85</definedName>
    <definedName name="Z_2F198003_EDB5_4171_B4E3_AFA58AEB7D90_.wvu.FilterData" localSheetId="1">'Консолид на 01.10.2024г '!$A$81:$F$161</definedName>
    <definedName name="Z_2F198003_EDB5_4171_B4E3_AFA58AEB7D90_.wvu.FilterData" localSheetId="0">'Респ на 1.10.2024г '!$A$85:$C$171</definedName>
    <definedName name="Z_2F198003_EDB5_4171_B4E3_AFA58AEB7D90_.wvu.PrintArea" localSheetId="0">'Респ на 1.10.2024г '!$A$2:$C$189</definedName>
    <definedName name="Z_2F198003_EDB5_4171_B4E3_AFA58AEB7D90_.wvu.PrintTitles" localSheetId="1">'Консолид на 01.10.2024г '!$81:$81</definedName>
    <definedName name="Z_2F198003_EDB5_4171_B4E3_AFA58AEB7D90_.wvu.PrintTitles" localSheetId="0">'Респ на 1.10.2024г '!$85:$85</definedName>
    <definedName name="Z_3133B292_4084_4BF9_B971_C93776A9AE6C_.wvu.FilterData" localSheetId="1">'Консолид на 01.10.2024г '!$A$81:$F$161</definedName>
    <definedName name="Z_3133B292_4084_4BF9_B971_C93776A9AE6C_.wvu.FilterData" localSheetId="0">'Респ на 1.10.2024г '!$A$85:$C$171</definedName>
    <definedName name="Z_3133B292_4084_4BF9_B971_C93776A9AE6C_.wvu.PrintArea" localSheetId="1">'Консолид на 01.10.2024г '!$A$1:$F$179</definedName>
    <definedName name="Z_3133B292_4084_4BF9_B971_C93776A9AE6C_.wvu.PrintArea" localSheetId="0">'Респ на 1.10.2024г '!$A$2:$C$189</definedName>
    <definedName name="Z_3133B292_4084_4BF9_B971_C93776A9AE6C_.wvu.PrintTitles" localSheetId="1">'Консолид на 01.10.2024г '!$81:$81</definedName>
    <definedName name="Z_3133B292_4084_4BF9_B971_C93776A9AE6C_.wvu.PrintTitles" localSheetId="0">'Респ на 1.10.2024г '!$85:$85</definedName>
    <definedName name="Z_32E443E8_FF4A_4C2D_AE04_0EFACEC3C29A_.wvu.PrintTitles" localSheetId="1">'Консолид на 01.10.2024г '!$7:$7</definedName>
    <definedName name="Z_32E443E8_FF4A_4C2D_AE04_0EFACEC3C29A_.wvu.PrintTitles" localSheetId="0">'Респ на 1.10.2024г '!$7:$7</definedName>
    <definedName name="Z_33D1F4D9_CE88_454F_8AB8_DE37CC0ECE34_.wvu.FilterData" localSheetId="1">'Консолид на 01.10.2024г '!$A$77:$D$77</definedName>
    <definedName name="Z_33D1F4D9_CE88_454F_8AB8_DE37CC0ECE34_.wvu.FilterData" localSheetId="0">'Респ на 1.10.2024г '!$A$83:$C$83</definedName>
    <definedName name="Z_35EFEA8A_C9C1_44BC_B3C2_BD58BE5080D5_.wvu.FilterData" localSheetId="0">'Респ на 1.10.2024г '!$A$87:$C$171</definedName>
    <definedName name="Z_3A8BAC1B_997D_456C_ABAA_8DA705B5BCA9_.wvu.Cols" localSheetId="0">'Респ на 1.10.2024г '!$C:$C,#REF!</definedName>
    <definedName name="Z_3A8BAC1B_997D_456C_ABAA_8DA705B5BCA9_.wvu.FilterData" localSheetId="0">'Респ на 1.10.2024г '!$A$87:$C$171</definedName>
    <definedName name="Z_3A8BAC1B_997D_456C_ABAA_8DA705B5BCA9_.wvu.PrintArea" localSheetId="0">'Респ на 1.10.2024г '!$A$2:$G$190</definedName>
    <definedName name="Z_3A8BAC1B_997D_456C_ABAA_8DA705B5BCA9_.wvu.PrintTitles" localSheetId="0">'Респ на 1.10.2024г '!$85:$85</definedName>
    <definedName name="Z_3A8BAC1B_997D_456C_ABAA_8DA705B5BCA9_.wvu.Rows" localSheetId="0">'Респ на 1.10.2024г '!$73:$73</definedName>
    <definedName name="Z_3C58E1C6_1079_4128_A0D9_B3AAD9DF78DE_.wvu.FilterData" localSheetId="1">'Консолид на 01.10.2024г '!$A$77:$D$77</definedName>
    <definedName name="Z_3C58E1C6_1079_4128_A0D9_B3AAD9DF78DE_.wvu.FilterData" localSheetId="0">'Респ на 1.10.2024г '!$A$83:$C$83</definedName>
    <definedName name="Z_3C58E1C6_1079_4128_A0D9_B3AAD9DF78DE_.wvu.PrintArea" localSheetId="1">'Консолид на 01.10.2024г '!$A$2:$F$179</definedName>
    <definedName name="Z_3C58E1C6_1079_4128_A0D9_B3AAD9DF78DE_.wvu.PrintArea" localSheetId="0">'Респ на 1.10.2024г '!$1:$190</definedName>
    <definedName name="Z_3C58E1C6_1079_4128_A0D9_B3AAD9DF78DE_.wvu.PrintTitles" localSheetId="1">'Консолид на 01.10.2024г '!$81:$81</definedName>
    <definedName name="Z_3C58E1C6_1079_4128_A0D9_B3AAD9DF78DE_.wvu.PrintTitles" localSheetId="0">'Респ на 1.10.2024г '!$85:$85</definedName>
    <definedName name="Z_3D689EE9_18CA_4298_A1C2_D9AA17355442_.wvu.FilterData" localSheetId="1">'Консолид на 01.10.2024г '!$A$77:$D$77</definedName>
    <definedName name="Z_3D689EE9_18CA_4298_A1C2_D9AA17355442_.wvu.FilterData" localSheetId="0">'Респ на 1.10.2024г '!$A$83:$C$83</definedName>
    <definedName name="Z_40215E52_3EC3_4BE4_8111_3ADF4444700F_.wvu.FilterData" localSheetId="0">'Респ на 1.10.2024г '!$A$87:$C$171</definedName>
    <definedName name="Z_4B87C5C0_3227_4BD6_9D73_275847E73B71_.wvu.FilterData" localSheetId="0">'Респ на 1.10.2024г '!$A$87:$C$171</definedName>
    <definedName name="Z_4DD19C75_6D2F_45B8_BEAF_8FAF1123D5B6_.wvu.FilterData" localSheetId="0">'Респ на 1.10.2024г '!$A$83:$C$83</definedName>
    <definedName name="Z_5109F83B_01B3_47C2_943B_078E4E3E8C17_.wvu.FilterData" localSheetId="0">'Респ на 1.10.2024г '!$A$85:$C$171</definedName>
    <definedName name="Z_5C18CE11_A5A2_45E8_819B_4EEAC55DF6C3_.wvu.FilterData" localSheetId="0">'Респ на 1.10.2024г '!$A$85:$C$171</definedName>
    <definedName name="Z_5D2BA769_2C37_477C_9DDC_B352F63D2646_.wvu.FilterData" localSheetId="1">'Консолид на 01.10.2024г '!$A$77:$D$77</definedName>
    <definedName name="Z_5D2BA769_2C37_477C_9DDC_B352F63D2646_.wvu.FilterData" localSheetId="0">'Респ на 1.10.2024г '!$A$83:$C$83</definedName>
    <definedName name="Z_62420454_3C9B_4E05_92F1_D4943B5A729E_.wvu.FilterData" localSheetId="0">'Респ на 1.10.2024г '!$A$87:$C$171</definedName>
    <definedName name="Z_652D049C_6628_4493_BDE8_4FFB3BE0946D_.wvu.FilterData" localSheetId="1">'Консолид на 01.10.2024г '!$A$77:$D$77</definedName>
    <definedName name="Z_652D049C_6628_4493_BDE8_4FFB3BE0946D_.wvu.FilterData" localSheetId="0">'Респ на 1.10.2024г '!$A$83:$C$83</definedName>
    <definedName name="Z_6ED8475D_9CE9_465E_A74D_6A84F49C7DB4_.wvu.Cols" localSheetId="0">#REF!</definedName>
    <definedName name="Z_6ED8475D_9CE9_465E_A74D_6A84F49C7DB4_.wvu.FilterData" localSheetId="0">'Респ на 1.10.2024г '!$A$87:$C$171</definedName>
    <definedName name="Z_6ED8475D_9CE9_465E_A74D_6A84F49C7DB4_.wvu.PrintArea" localSheetId="0">'Респ на 1.10.2024г '!$A$2:$C$190</definedName>
    <definedName name="Z_6ED8475D_9CE9_465E_A74D_6A84F49C7DB4_.wvu.PrintTitles" localSheetId="0">'Респ на 1.10.2024г '!$85:$85</definedName>
    <definedName name="Z_715EEB6C_7499_494B_9503_96D6381021C9_.wvu.FilterData" localSheetId="0">'Респ на 1.10.2024г '!$A$87:$C$171</definedName>
    <definedName name="Z_72A86455_C603_4BB6_A37F_EAEE558021B2_.wvu.FilterData" localSheetId="1">'Консолид на 01.10.2024г '!$A$77:$D$77</definedName>
    <definedName name="Z_72A86455_C603_4BB6_A37F_EAEE558021B2_.wvu.FilterData" localSheetId="0">'Респ на 1.10.2024г '!$A$87:$C$171</definedName>
    <definedName name="Z_72A86455_C603_4BB6_A37F_EAEE558021B2_.wvu.PrintArea" localSheetId="1">'Консолид на 01.10.2024г '!$A$2:$F$179</definedName>
    <definedName name="Z_72A86455_C603_4BB6_A37F_EAEE558021B2_.wvu.PrintArea" localSheetId="0">'Респ на 1.10.2024г '!$A$2:$C$190</definedName>
    <definedName name="Z_72A86455_C603_4BB6_A37F_EAEE558021B2_.wvu.PrintTitles" localSheetId="1">'Консолид на 01.10.2024г '!$81:$81</definedName>
    <definedName name="Z_72A86455_C603_4BB6_A37F_EAEE558021B2_.wvu.PrintTitles" localSheetId="0">'Респ на 1.10.2024г '!$85:$85</definedName>
    <definedName name="Z_798591E0_E356_4BC6_9ECC_FD8AE4D529FA_.wvu.FilterData" localSheetId="1">'Консолид на 01.10.2024г '!$A$77:$D$77</definedName>
    <definedName name="Z_798591E0_E356_4BC6_9ECC_FD8AE4D529FA_.wvu.FilterData" localSheetId="0">'Респ на 1.10.2024г '!$A$83:$C$83</definedName>
    <definedName name="Z_79E796AA_13FC_4E13_B381_2F6143ED4EC7_.wvu.FilterData" localSheetId="1">'Консолид на 01.10.2024г '!$A$77:$D$77</definedName>
    <definedName name="Z_79E796AA_13FC_4E13_B381_2F6143ED4EC7_.wvu.FilterData" localSheetId="0">'Респ на 1.10.2024г '!$A$83:$C$83</definedName>
    <definedName name="Z_834BE3F9_CE5F_4DFB_BC10_1E2626865DB8_.wvu.FilterData" localSheetId="0">'Респ на 1.10.2024г '!$A$87:$C$171</definedName>
    <definedName name="Z_848CA9D8_BBC4_4E9E_967D_BAE4B1D21BC1_.wvu.FilterData" localSheetId="0">'Респ на 1.10.2024г '!$A$83:$C$83</definedName>
    <definedName name="Z_91A61A06_48B7_4C73_B7BE_40AA8E27B91B_.wvu.FilterData" localSheetId="1">'Консолид на 01.10.2024г '!$A$77:$D$77</definedName>
    <definedName name="Z_91A61A06_48B7_4C73_B7BE_40AA8E27B91B_.wvu.FilterData" localSheetId="0">'Респ на 1.10.2024г '!$A$83:$C$83</definedName>
    <definedName name="Z_92A58397_6FD1_417E_8F7E_75020C95E0AA_.wvu.FilterData" localSheetId="0">'Респ на 1.10.2024г '!$A$85:$C$171</definedName>
    <definedName name="Z_92A58397_6FD1_417E_8F7E_75020C95E0AA_.wvu.PrintArea" localSheetId="0">'Респ на 1.10.2024г '!$A$2:$C$189</definedName>
    <definedName name="Z_92A58397_6FD1_417E_8F7E_75020C95E0AA_.wvu.PrintTitles" localSheetId="0">'Респ на 1.10.2024г '!$85:$85</definedName>
    <definedName name="Z_92A58397_6FD1_417E_8F7E_75020C95E0AA_.wvu.Rows" localSheetId="0">'Респ на 1.10.2024г '!$31:$32</definedName>
    <definedName name="Z_955C3BA5_82A4_461A_A5F5_7A2871154146_.wvu.FilterData" localSheetId="1">'Консолид на 01.10.2024г '!$A$77:$D$77</definedName>
    <definedName name="Z_955C3BA5_82A4_461A_A5F5_7A2871154146_.wvu.FilterData" localSheetId="0">'Респ на 1.10.2024г '!$A$83:$C$83</definedName>
    <definedName name="Z_9B19ABD6_51DB_4CD7_9133_96D4EB6E8FB9_.wvu.FilterData" localSheetId="0">'Респ на 1.10.2024г '!$A$87:$C$171</definedName>
    <definedName name="Z_A175E992_E9C4_4623_91B1_718B98B82F71_.wvu.FilterData" localSheetId="0">'Респ на 1.10.2024г '!$A$87:$C$171</definedName>
    <definedName name="Z_A42CAFDA_DFA1_4648_B334_C54E00946831_.wvu.FilterData" localSheetId="0">'Респ на 1.10.2024г '!$A$87:$C$171</definedName>
    <definedName name="Z_A8AE0651_2F02_47F4_976B_99F5DC1DD7F3_.wvu.FilterData" localSheetId="0">'Респ на 1.10.2024г '!$A$87:$C$171</definedName>
    <definedName name="Z_AA9D2B32_4CDD_41AA_8280_2732693809D4_.wvu.FilterData" localSheetId="1">'Консолид на 01.10.2024г '!$A$77:$D$77</definedName>
    <definedName name="Z_AA9D2B32_4CDD_41AA_8280_2732693809D4_.wvu.FilterData" localSheetId="0">'Респ на 1.10.2024г '!$A$87:$C$171</definedName>
    <definedName name="Z_B02DB189_85C7_4536_B6CE_0EA13845FA16_.wvu.FilterData" localSheetId="0">'Респ на 1.10.2024г '!$A$87:$C$171</definedName>
    <definedName name="Z_B15138F7_0BD0_4E71_8F46_DA1D9670DFB5_.wvu.FilterData" localSheetId="1">'Консолид на 01.10.2024г '!$A$81:$F$161</definedName>
    <definedName name="Z_B15138F7_0BD0_4E71_8F46_DA1D9670DFB5_.wvu.FilterData" localSheetId="0">'Респ на 1.10.2024г '!$A$85:$C$171</definedName>
    <definedName name="Z_B15138F7_0BD0_4E71_8F46_DA1D9670DFB5_.wvu.PrintArea" localSheetId="0">'Респ на 1.10.2024г '!$A$2:$C$189</definedName>
    <definedName name="Z_B15138F7_0BD0_4E71_8F46_DA1D9670DFB5_.wvu.PrintTitles" localSheetId="1">'Консолид на 01.10.2024г '!$81:$81</definedName>
    <definedName name="Z_B15138F7_0BD0_4E71_8F46_DA1D9670DFB5_.wvu.PrintTitles" localSheetId="0">'Респ на 1.10.2024г '!$85:$85</definedName>
    <definedName name="Z_B15138F7_0BD0_4E71_8F46_DA1D9670DFB5_.wvu.Rows" localSheetId="0">'Респ на 1.10.2024г '!$31:$32</definedName>
    <definedName name="Z_B15946DE_A4D2_4638_869A_B6F2641E0B96_.wvu.FilterData" localSheetId="0">'Респ на 1.10.2024г '!$A$83:$C$83</definedName>
    <definedName name="Z_B2435D3C_EBA5_415D_A24A_390495D3126A_.wvu.FilterData" localSheetId="1">'Консолид на 01.10.2024г '!$A$77:$D$77</definedName>
    <definedName name="Z_B2435D3C_EBA5_415D_A24A_390495D3126A_.wvu.FilterData" localSheetId="0">'Респ на 1.10.2024г '!$A$83:$C$83</definedName>
    <definedName name="Z_B5094D31_E174_4175_926F_6EF3D25A3E98_.wvu.FilterData" localSheetId="0">'Респ на 1.10.2024г '!$A$87:$C$171</definedName>
    <definedName name="Z_B5094D31_E174_4175_926F_6EF3D25A3E98_.wvu.PrintArea" localSheetId="0">'Респ на 1.10.2024г '!$A$2:$C$190</definedName>
    <definedName name="Z_B5094D31_E174_4175_926F_6EF3D25A3E98_.wvu.PrintTitles" localSheetId="0">'Респ на 1.10.2024г '!$85:$85</definedName>
    <definedName name="Z_B67A5796_E4D6_410C_BEA4_609F53925956_.wvu.FilterData" localSheetId="0">'Респ на 1.10.2024г '!$A$87:$C$171</definedName>
    <definedName name="Z_B81F8C3A_6284_44E9_BAFE_86AA1FCBEB9A_.wvu.FilterData" localSheetId="0">'Респ на 1.10.2024г '!$A$87:$C$171</definedName>
    <definedName name="Z_BD408BE5_D5FD_4046_9572_7FE88B6268E7_.wvu.FilterData" localSheetId="0">'Респ на 1.10.2024г '!$A$87:$C$171</definedName>
    <definedName name="Z_BD674180_2FB5_4EF6_995F_7267EA6F1AD4_.wvu.FilterData" localSheetId="0">'Респ на 1.10.2024г '!$A$87:$C$171</definedName>
    <definedName name="Z_BD674180_2FB5_4EF6_995F_7267EA6F1AD4_.wvu.PrintArea" localSheetId="0">'Респ на 1.10.2024г '!$A$2:$C$190</definedName>
    <definedName name="Z_BD674180_2FB5_4EF6_995F_7267EA6F1AD4_.wvu.PrintTitles" localSheetId="0">'Респ на 1.10.2024г '!$85:$85</definedName>
    <definedName name="Z_BDD02BCC_C7D0_4BD2_9675_1A1CA6EFD1EC_.wvu.FilterData" localSheetId="0">'Респ на 1.10.2024г '!$A$83:$C$83</definedName>
    <definedName name="Z_BF672DD3_C29D_4619_A85C_7E7EDFC3AFC4_.wvu.FilterData" localSheetId="1">'Консолид на 01.10.2024г '!$A$77:$D$77</definedName>
    <definedName name="Z_BF672DD3_C29D_4619_A85C_7E7EDFC3AFC4_.wvu.FilterData" localSheetId="0">'Респ на 1.10.2024г '!$A$83:$C$83</definedName>
    <definedName name="Z_C138B026_10AE_4DB4_8A1F_1BEF6003491D_.wvu.FilterData" localSheetId="0">'Респ на 1.10.2024г '!$A$85:$C$171</definedName>
    <definedName name="Z_C1B072F5_8858_45BA_928B_5333BA0F4155_.wvu.FilterData" localSheetId="0">'Респ на 1.10.2024г '!$A$87:$C$171</definedName>
    <definedName name="Z_C2EC8F8D_A734_4B5B_ADB6_829D6955F436_.wvu.FilterData" localSheetId="1">'Консолид на 01.10.2024г '!$A$77:$D$77</definedName>
    <definedName name="Z_C2EC8F8D_A734_4B5B_ADB6_829D6955F436_.wvu.FilterData" localSheetId="0">'Респ на 1.10.2024г '!$A$83:$C$83</definedName>
    <definedName name="Z_C628D739_F5F6_4751_B4E4_7BA758744C7E_.wvu.Cols" localSheetId="0">'Респ на 1.10.2024г '!$B:$B</definedName>
    <definedName name="Z_C628D739_F5F6_4751_B4E4_7BA758744C7E_.wvu.FilterData" localSheetId="0">'Респ на 1.10.2024г '!$A$87:$C$171</definedName>
    <definedName name="Z_C628D739_F5F6_4751_B4E4_7BA758744C7E_.wvu.PrintArea" localSheetId="0">'Респ на 1.10.2024г '!$A$2:$C$190</definedName>
    <definedName name="Z_C628D739_F5F6_4751_B4E4_7BA758744C7E_.wvu.PrintTitles" localSheetId="0">'Респ на 1.10.2024г '!$85:$85</definedName>
    <definedName name="Z_C628D739_F5F6_4751_B4E4_7BA758744C7E_.wvu.Rows" localSheetId="0">'Респ на 1.10.2024г '!$73:$73</definedName>
    <definedName name="Z_CCC548FE_4360_46A7_82FB_AF94A8A45431_.wvu.FilterData" localSheetId="1">'Консолид на 01.10.2024г '!$A$77:$D$77</definedName>
    <definedName name="Z_CCC548FE_4360_46A7_82FB_AF94A8A45431_.wvu.FilterData" localSheetId="0">'Респ на 1.10.2024г '!$A$83:$C$83</definedName>
    <definedName name="Z_D428B5A2_EAC0_48D0_9629_44ED9B4656D3_.wvu.FilterData" localSheetId="0">'Респ на 1.10.2024г '!$A$87:$C$171</definedName>
    <definedName name="Z_D7C2438E_5530_4D1E_8335_D882E7B28493_.wvu.FilterData" localSheetId="1">'Консолид на 01.10.2024г '!$A$77:$D$77</definedName>
    <definedName name="Z_D7C2438E_5530_4D1E_8335_D882E7B28493_.wvu.FilterData" localSheetId="0">'Респ на 1.10.2024г '!$A$83:$C$83</definedName>
    <definedName name="Z_DB7D7F04_D8D6_4E86_9967_53DEAC554610_.wvu.FilterData" localSheetId="0">'Респ на 1.10.2024г '!$A$87:$C$171</definedName>
    <definedName name="Z_E3039D43_BDAB_4951_BFE5_C6DCEF15FE5B_.wvu.FilterData" localSheetId="0">'Респ на 1.10.2024г '!$A$85:$C$171</definedName>
    <definedName name="Z_E3039D43_BDAB_4951_BFE5_C6DCEF15FE5B_.wvu.PrintArea" localSheetId="0">'Респ на 1.10.2024г '!$A$2:$C$189</definedName>
    <definedName name="Z_E3039D43_BDAB_4951_BFE5_C6DCEF15FE5B_.wvu.PrintTitles" localSheetId="0">'Респ на 1.10.2024г '!$85:$85</definedName>
    <definedName name="Z_EB729312_F72C_4969_A340_11B200BC223B_.wvu.FilterData" localSheetId="1">'Консолид на 01.10.2024г '!$A$77:$D$77</definedName>
    <definedName name="Z_EB729312_F72C_4969_A340_11B200BC223B_.wvu.FilterData" localSheetId="0">'Респ на 1.10.2024г '!$A$83:$C$83</definedName>
    <definedName name="Z_EB729312_F72C_4969_A340_11B200BC223B_.wvu.PrintArea" localSheetId="1">'Консолид на 01.10.2024г '!$A$2:$F$179</definedName>
    <definedName name="Z_EB729312_F72C_4969_A340_11B200BC223B_.wvu.PrintArea" localSheetId="0">'Респ на 1.10.2024г '!$1:$190</definedName>
    <definedName name="Z_EB729312_F72C_4969_A340_11B200BC223B_.wvu.PrintTitles" localSheetId="1">'Консолид на 01.10.2024г '!$81:$81</definedName>
    <definedName name="Z_EB729312_F72C_4969_A340_11B200BC223B_.wvu.PrintTitles" localSheetId="0">'Респ на 1.10.2024г '!$85:$85</definedName>
    <definedName name="Z_EC3FA91A_2598_45A1_A350_EE3EC22658E6_.wvu.FilterData" localSheetId="0">'Респ на 1.10.2024г '!$A$83:$C$83</definedName>
    <definedName name="Z_ED1A8729_BE46_4D1A_B467_5B4C2E918BB7_.wvu.FilterData" localSheetId="0">'Респ на 1.10.2024г '!$A$87:$C$171</definedName>
    <definedName name="Z_F6030651_4181_41D7_9BD7_C135FDF67C69_.wvu.FilterData" localSheetId="0">'Респ на 1.10.2024г '!$A$87:$C$171</definedName>
    <definedName name="Z_FFDD6EB3_4CF8_4F83_9E82_47668264D6C5_.wvu.FilterData" localSheetId="0">'Респ на 1.10.2024г '!$A$87:$C$171</definedName>
    <definedName name="_xlnm.Print_Titles" localSheetId="2">'ГП на 01.10.24'!$3:$4</definedName>
    <definedName name="_xlnm.Print_Titles" localSheetId="1">'Консолид на 01.10.2024г '!$81:$81</definedName>
    <definedName name="_xlnm.Print_Titles" localSheetId="0">'Респ на 1.10.2024г '!$85:$85</definedName>
    <definedName name="_xlnm.Print_Area" localSheetId="2">'ГП на 01.10.24'!$A$1:$P$221</definedName>
    <definedName name="_xlnm.Print_Area" localSheetId="0">'Респ на 1.10.2024г '!$A$2:$G$190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9" i="1"/>
  <c r="D30" i="1"/>
  <c r="E10" i="2" l="1"/>
  <c r="D10" i="2"/>
  <c r="G25" i="2" l="1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E40" i="1" l="1"/>
  <c r="E10" i="1" s="1"/>
  <c r="E68" i="1"/>
  <c r="E67" i="1" s="1"/>
  <c r="E66" i="1" s="1"/>
  <c r="E31" i="1" l="1"/>
  <c r="F17" i="1" l="1"/>
  <c r="G17" i="1"/>
  <c r="F16" i="1"/>
  <c r="G16" i="1"/>
  <c r="F15" i="1"/>
  <c r="G15" i="1"/>
  <c r="G86" i="2" l="1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85" i="2"/>
  <c r="G84" i="2"/>
  <c r="F84" i="2"/>
  <c r="C177" i="2" l="1"/>
  <c r="C164" i="2" s="1"/>
  <c r="G90" i="1" l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G89" i="1"/>
  <c r="F89" i="1"/>
  <c r="G88" i="1"/>
  <c r="F88" i="1"/>
  <c r="C55" i="2" l="1"/>
  <c r="F73" i="2" l="1"/>
  <c r="F35" i="2"/>
  <c r="D77" i="2"/>
  <c r="E77" i="2"/>
  <c r="C77" i="2"/>
  <c r="C161" i="2" s="1"/>
  <c r="E55" i="2"/>
  <c r="D55" i="2"/>
  <c r="E28" i="2"/>
  <c r="F28" i="2" s="1"/>
  <c r="D28" i="2"/>
  <c r="F29" i="2"/>
  <c r="C10" i="2"/>
  <c r="G76" i="2"/>
  <c r="F76" i="2"/>
  <c r="G75" i="2"/>
  <c r="F75" i="2"/>
  <c r="G74" i="2"/>
  <c r="F74" i="2"/>
  <c r="G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G34" i="2"/>
  <c r="F34" i="2"/>
  <c r="G33" i="2"/>
  <c r="F33" i="2"/>
  <c r="G32" i="2"/>
  <c r="F32" i="2"/>
  <c r="G31" i="2"/>
  <c r="F31" i="2"/>
  <c r="G30" i="2"/>
  <c r="F30" i="2"/>
  <c r="G27" i="2"/>
  <c r="F27" i="2"/>
  <c r="G26" i="2"/>
  <c r="F26" i="2"/>
  <c r="G11" i="2"/>
  <c r="F11" i="2"/>
  <c r="G9" i="2"/>
  <c r="F9" i="2"/>
  <c r="G77" i="2" l="1"/>
  <c r="F55" i="2"/>
  <c r="F77" i="2"/>
  <c r="G55" i="2"/>
  <c r="G28" i="2"/>
  <c r="G29" i="2"/>
  <c r="G10" i="2"/>
  <c r="F10" i="2"/>
  <c r="D66" i="1"/>
  <c r="G82" i="1" l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F29" i="1"/>
  <c r="F26" i="1"/>
  <c r="F25" i="1"/>
  <c r="F24" i="1"/>
  <c r="F23" i="1"/>
  <c r="F22" i="1"/>
  <c r="F21" i="1"/>
  <c r="F20" i="1"/>
  <c r="F19" i="1"/>
  <c r="F18" i="1"/>
  <c r="F14" i="1"/>
  <c r="G13" i="1"/>
  <c r="F13" i="1"/>
  <c r="F12" i="1"/>
  <c r="F11" i="1"/>
  <c r="E58" i="1"/>
  <c r="E9" i="1" s="1"/>
  <c r="E83" i="1" s="1"/>
  <c r="C58" i="1"/>
  <c r="D58" i="1" s="1"/>
  <c r="C31" i="1"/>
  <c r="G31" i="1" s="1"/>
  <c r="G32" i="1"/>
  <c r="C10" i="1"/>
  <c r="F10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G53" i="1"/>
  <c r="D52" i="1"/>
  <c r="G52" i="1" s="1"/>
  <c r="D51" i="1"/>
  <c r="G51" i="1" s="1"/>
  <c r="D50" i="1"/>
  <c r="G50" i="1" s="1"/>
  <c r="D49" i="1"/>
  <c r="G49" i="1" s="1"/>
  <c r="G48" i="1"/>
  <c r="D47" i="1"/>
  <c r="G47" i="1" s="1"/>
  <c r="D46" i="1"/>
  <c r="G46" i="1" s="1"/>
  <c r="D45" i="1"/>
  <c r="G45" i="1" s="1"/>
  <c r="G44" i="1"/>
  <c r="D43" i="1"/>
  <c r="G43" i="1" s="1"/>
  <c r="D42" i="1"/>
  <c r="G42" i="1" s="1"/>
  <c r="D41" i="1"/>
  <c r="G41" i="1" s="1"/>
  <c r="G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G33" i="1"/>
  <c r="G30" i="1"/>
  <c r="G29" i="1"/>
  <c r="G26" i="1"/>
  <c r="G25" i="1"/>
  <c r="G24" i="1"/>
  <c r="G23" i="1"/>
  <c r="G22" i="1"/>
  <c r="G21" i="1"/>
  <c r="G20" i="1"/>
  <c r="G19" i="1"/>
  <c r="G18" i="1"/>
  <c r="G14" i="1"/>
  <c r="G12" i="1"/>
  <c r="G11" i="1"/>
  <c r="G58" i="1" l="1"/>
  <c r="F31" i="1"/>
  <c r="G10" i="1"/>
  <c r="F58" i="1"/>
  <c r="C9" i="1"/>
  <c r="F83" i="1" l="1"/>
  <c r="F9" i="1"/>
  <c r="D83" i="1"/>
  <c r="G83" i="1" s="1"/>
  <c r="G9" i="1"/>
</calcChain>
</file>

<file path=xl/sharedStrings.xml><?xml version="1.0" encoding="utf-8"?>
<sst xmlns="http://schemas.openxmlformats.org/spreadsheetml/2006/main" count="1497" uniqueCount="1033">
  <si>
    <t>Отчет</t>
  </si>
  <si>
    <t xml:space="preserve">об исполнении республиканского бюджета </t>
  </si>
  <si>
    <t>Кабардино-Балкарской Республики</t>
  </si>
  <si>
    <t>(тыс.рублей)</t>
  </si>
  <si>
    <t>Наименование показателей</t>
  </si>
  <si>
    <t>Код бюджетной классификации</t>
  </si>
  <si>
    <t>НАЛОГОВЫЕ И НЕНАЛОГОВЫЕ ДОХОДЫ</t>
  </si>
  <si>
    <t>000 1 00 00000 00 0000 000</t>
  </si>
  <si>
    <t>НАЛОГОВЫЕ ДОХОДЫ</t>
  </si>
  <si>
    <t>Налог на прибыль организаций</t>
  </si>
  <si>
    <t>000 1 01 01000 00 0000 110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</si>
  <si>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</si>
  <si>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 xml:space="preserve">000 1 01 01010 00 0000 110 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</si>
  <si>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</si>
  <si>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</si>
  <si>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</si>
  <si>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</si>
  <si>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</si>
  <si>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</si>
  <si>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</si>
  <si>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</si>
  <si>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</si>
  <si>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</si>
  <si>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</si>
  <si>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</si>
  <si>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</si>
  <si>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</si>
  <si>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</si>
  <si>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000 1 03 02000 01 0000110</t>
  </si>
  <si>
    <t>Акцизы на алкогольную продукцию</t>
  </si>
  <si>
    <t>000  1  03 21000  00  0000  000</t>
  </si>
  <si>
    <t>000  1  03  31000  00  0000  000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</si>
  <si>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</si>
  <si>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</si>
  <si>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</si>
  <si>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</si>
  <si>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</si>
  <si>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</si>
  <si>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</si>
  <si>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</si>
  <si>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</si>
  <si>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</si>
  <si>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сельскохозяйственный налог</t>
  </si>
  <si>
    <t>Налог на профессиональный доход</t>
  </si>
  <si>
    <t>Налоги на имущество</t>
  </si>
  <si>
    <t>000 1 06 00000 00 0000 000</t>
  </si>
  <si>
    <t>Налог на имущество организаций</t>
  </si>
  <si>
    <t>000 1 06 02000 02 0000 110</t>
  </si>
  <si>
    <t>Транспортный налог</t>
  </si>
  <si>
    <t>000 1 06 04000 02 0000 110</t>
  </si>
  <si>
    <t>Налог на игорный бизнес</t>
  </si>
  <si>
    <t>000 1 06 05000 02 0000 110</t>
  </si>
  <si>
    <t>Налоги, сборы и регулярные платежи за пользование природными ресурсами</t>
  </si>
  <si>
    <t>000 1 07 00000 00 0000 000</t>
  </si>
  <si>
    <t>Налог на добычу полезных ископаемых</t>
  </si>
  <si>
    <t>000 1 07 01000 01 0000 110</t>
  </si>
  <si>
    <t>Регулярные платежи за добычу полезных ископаемых (роялти) при выполнении соглашений о разделе продукции</t>
  </si>
  <si>
    <t>000 1 07 02000 01 0000 110</t>
  </si>
  <si>
    <t>Сборы за пользование объектами животного мира и за пользование объектами водных биологических ресурсов</t>
  </si>
  <si>
    <t>000 1 07 04000 01 0000 110</t>
  </si>
  <si>
    <t>Государственная пошлина</t>
  </si>
  <si>
    <t>000 1 08 00000 00 0000 000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</si>
  <si>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</si>
  <si>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</si>
  <si>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</si>
  <si>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</si>
  <si>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</si>
  <si>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</si>
  <si>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000 1 09 04000 00 0000 110</t>
  </si>
  <si>
    <t>Прочие налоги и сборы (по отмененным налогам и сборам субъектов Российской Федерации)</t>
  </si>
  <si>
    <t>000 1 09 06000 02 0000 110</t>
  </si>
  <si>
    <t xml:space="preserve"> 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</si>
  <si>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</si>
  <si>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</si>
  <si>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</si>
  <si>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</si>
  <si>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Доходы от оказания платных услуг (работ) и компенсации затрат государства</t>
  </si>
  <si>
    <t>000 1 13 00000 00 0000 000</t>
  </si>
  <si>
    <t>Доходы от продажи материальных и нематериальных активов</t>
  </si>
  <si>
    <t>000 1 14 00000 00 0000 000</t>
  </si>
  <si>
    <t>Административные платежи и сборы</t>
  </si>
  <si>
    <t>000 1 15 00000 00 0000 000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</si>
  <si>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</si>
  <si>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</si>
  <si>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</si>
  <si>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</si>
  <si>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</si>
  <si>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</si>
  <si>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</si>
  <si>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</si>
  <si>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</si>
  <si>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</si>
  <si>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</si>
  <si>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000 2 02 15001 02 0000 150</t>
  </si>
  <si>
    <t>Дотации бюджетам субъектов Российской Федерации на поддержку мер по обеспечению сбалансированности бюджетов</t>
  </si>
  <si>
    <t>000 2 02 15002 00 0000 150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</si>
  <si>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</t>
  </si>
  <si>
    <t>000 2 02 15009 02 0000 150</t>
  </si>
  <si>
    <t>Субсидии бюджетам бюджетной системы 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</si>
  <si>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</si>
  <si>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</si>
  <si>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</si>
  <si>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</si>
  <si>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</si>
  <si>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Безвозмездные поступления от государственных (муниципальных) организаций</t>
  </si>
  <si>
    <t>000 2 03 00000 00 0000 000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</si>
  <si>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</si>
  <si>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000 2 04 00000 00 0000 000</t>
  </si>
  <si>
    <t>Прочие безвозмездные поступления</t>
  </si>
  <si>
    <t>000 2 07 00000 00 0000 000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</si>
  <si>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</si>
  <si>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</si>
  <si>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</si>
  <si>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</si>
  <si>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ВСЕГО ДОХОДОВ</t>
  </si>
  <si>
    <t>РАСХОДЫ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</si>
  <si>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</si>
  <si>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</si>
  <si>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</si>
  <si>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</si>
  <si>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</si>
  <si>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</si>
  <si>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</si>
  <si>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</si>
  <si>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</si>
  <si>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</si>
  <si>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</si>
  <si>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</si>
  <si>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</si>
  <si>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</si>
  <si>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Фундаментальные исследования</t>
  </si>
  <si>
    <t>0110</t>
  </si>
  <si>
    <t>Резервные фонды</t>
  </si>
  <si>
    <t>0111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</si>
  <si>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</si>
  <si>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</si>
  <si>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</si>
  <si>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</si>
  <si>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</si>
  <si>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</si>
  <si>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</si>
  <si>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</si>
  <si>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</si>
  <si>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</si>
  <si>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</si>
  <si>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</si>
  <si>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</si>
  <si>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</si>
  <si>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</si>
  <si>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</si>
  <si>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</si>
  <si>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</si>
  <si>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</si>
  <si>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</si>
  <si>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</si>
  <si>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</si>
  <si>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Топливно-энергетический комплекс</t>
  </si>
  <si>
    <t>0402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</si>
  <si>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</si>
  <si>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</si>
  <si>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</si>
  <si>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</si>
  <si>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</si>
  <si>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</si>
  <si>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</si>
  <si>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</si>
  <si>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</si>
  <si>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</si>
  <si>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</si>
  <si>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</si>
  <si>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</si>
  <si>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</si>
  <si>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</si>
  <si>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</si>
  <si>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</si>
  <si>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</si>
  <si>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</si>
  <si>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</si>
  <si>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</si>
  <si>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</si>
  <si>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</si>
  <si>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</si>
  <si>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</si>
  <si>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</si>
  <si>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</si>
  <si>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</si>
  <si>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</si>
  <si>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</si>
  <si>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</si>
  <si>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</si>
  <si>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</si>
  <si>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</si>
  <si>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</si>
  <si>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</si>
  <si>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</si>
  <si>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</si>
  <si>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</si>
  <si>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</si>
  <si>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</si>
  <si>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</si>
  <si>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</si>
  <si>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</si>
  <si>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</si>
  <si>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</si>
  <si>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</si>
  <si>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</si>
  <si>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</si>
  <si>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</si>
  <si>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</si>
  <si>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</si>
  <si>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Прикладные научные исследования в области образования</t>
  </si>
  <si>
    <t>0708</t>
  </si>
  <si>
    <t>Другие вопросы в области образования</t>
  </si>
  <si>
    <t>0709</t>
  </si>
  <si>
    <t>Культура и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</si>
  <si>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</si>
  <si>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</si>
  <si>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</si>
  <si>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</si>
  <si>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</si>
  <si>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</si>
  <si>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</si>
  <si>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</si>
  <si>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</si>
  <si>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</si>
  <si>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</si>
  <si>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</si>
  <si>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</si>
  <si>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</si>
  <si>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</si>
  <si>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</si>
  <si>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</si>
  <si>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её компонентов</t>
  </si>
  <si>
    <t>0906</t>
  </si>
  <si>
    <t xml:space="preserve">Другие вопросы в области здравоохранения 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</si>
  <si>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</si>
  <si>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</si>
  <si>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</si>
  <si>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</si>
  <si>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</si>
  <si>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</si>
  <si>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</si>
  <si>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</si>
  <si>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</si>
  <si>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</si>
  <si>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</si>
  <si>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</si>
  <si>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</si>
  <si>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</si>
  <si>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</si>
  <si>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</si>
  <si>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</si>
  <si>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</si>
  <si>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</si>
  <si>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</si>
  <si>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</si>
  <si>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</si>
  <si>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</si>
  <si>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</si>
  <si>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</si>
  <si>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</si>
  <si>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</si>
  <si>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</si>
  <si>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</si>
  <si>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</si>
  <si>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</si>
  <si>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</si>
  <si>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</si>
  <si>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</si>
  <si>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</si>
  <si>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</si>
  <si>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</si>
  <si>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</si>
  <si>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</si>
  <si>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</si>
  <si>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</si>
  <si>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</si>
  <si>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</si>
  <si>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ВСЕГО РАСХОДОВ</t>
  </si>
  <si>
    <t>9600</t>
  </si>
  <si>
    <t>Результат исполнения бюджета (дефицит «-», профицит «+»)</t>
  </si>
  <si>
    <t>7900</t>
  </si>
  <si>
    <t>ИСТОЧНИКИ ФИНАНСИРОВАНИЯ  ДЕФИЦИТА БЮДЖЕТА</t>
  </si>
  <si>
    <t>Источники финансирования дефицита бюджета - всего</t>
  </si>
  <si>
    <t>000 90 00 00 00 00 0000 000</t>
  </si>
  <si>
    <t>ИСТОЧНИКИ ВНУТРЕННЕГО ФИНАНСИРОВАНИЯ ДЕФИЦИТОВ  БЮДЖЕТОВ</t>
  </si>
  <si>
    <t>000 01 00 00 00 00 0000 000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</si>
  <si>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</si>
  <si>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</si>
  <si>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</si>
  <si>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</si>
  <si>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</si>
  <si>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</si>
  <si>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</si>
  <si>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</si>
  <si>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</si>
  <si>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</si>
  <si>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</si>
  <si>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000 01 03 01 00 00 0000 800</t>
  </si>
  <si>
    <t>Иные источники внутреннего финансирования  дефицитов бюджетов</t>
  </si>
  <si>
    <t>000 01 06 00 00 00 0000 000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</si>
  <si>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</si>
  <si>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</si>
  <si>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Возврат бюджетных кредитов, предоставленных  внутри страны в валюте Российской Федерации</t>
  </si>
  <si>
    <t>000 01 06 05 00 00 0000 600</t>
  </si>
  <si>
    <t>Предоставление бюджетных кредитов внутри  страны в валюте Российской Федерации</t>
  </si>
  <si>
    <t>000 01 06 05 00 00 0000 500</t>
  </si>
  <si>
    <t>Операции по управлению остатками средств на единых счетах бюджетов</t>
  </si>
  <si>
    <t>000 01 06 10 02 00 0000 500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</si>
  <si>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</si>
  <si>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</si>
  <si>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</si>
  <si>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</si>
  <si>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Уменьшение остатков средств бюджетов</t>
  </si>
  <si>
    <t>000 01 05 00 00 00 0000 600</t>
  </si>
  <si>
    <t xml:space="preserve">об исполнении консолидированного бюджета  </t>
  </si>
  <si>
    <t>Единый налог на вмененный доход для отдельных видов деятельности</t>
  </si>
  <si>
    <t>000 1 05 02000 02 0000 110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</si>
  <si>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</si>
  <si>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</si>
  <si>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</si>
  <si>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000 1 05 06000 01 0000 110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</si>
  <si>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</si>
  <si>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</si>
  <si>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</si>
  <si>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</si>
  <si>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 по делам, рассматриваемым в судах общей юрисдикции, мировыми судьями</t>
  </si>
  <si>
    <t>000 1 08 03000 01 0000 000</t>
  </si>
  <si>
    <t>Налог на прибыль организаций, зачислявшийся до 1 января 2005 года в местные бюджеты</t>
  </si>
  <si>
    <t>000 1 09 01000 00 0000 110</t>
  </si>
  <si>
    <t>Прочие налоги и сборы (по отмененным местным налогам и сборам)</t>
  </si>
  <si>
    <t>000 1 09 07000 00 0000 110</t>
  </si>
  <si>
    <t>000 2 02 15001 00 0000 150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</si>
  <si>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</si>
  <si>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Безвозмездные поступления  от негосударственных организаций в бюджеты городских поселений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</si>
  <si>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</si>
  <si>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</si>
  <si>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Межбюджетные трансферты общего характера бюджетам субъектов Российской Федерации и муниципальных образований</t>
  </si>
  <si>
    <t>Результат исполнения бюджета (дефицит "--", профицит "+")</t>
  </si>
  <si>
    <t>000 01 06 10 00 00 0000 000</t>
  </si>
  <si>
    <t>000 01 00 00 00 00 0000 00А</t>
  </si>
  <si>
    <t xml:space="preserve"> </t>
  </si>
  <si>
    <t>(тыс. рублей)</t>
  </si>
  <si>
    <t>№ п/п</t>
  </si>
  <si>
    <t>Название</t>
  </si>
  <si>
    <t>КЦСР</t>
  </si>
  <si>
    <t>Всего</t>
  </si>
  <si>
    <t>% исполнения</t>
  </si>
  <si>
    <t>за счет средств респ.
бюджета</t>
  </si>
  <si>
    <t>за счет средств фед. бюджета и др.безвозмезд.</t>
  </si>
  <si>
    <t>за счет средств респ. бюджета</t>
  </si>
  <si>
    <t>Всего по ГП</t>
  </si>
  <si>
    <t>Государственная программа Кабардино-Балкарской Республики "Развитие здравоохранения в Кабардино-Балкарской Республике"</t>
  </si>
  <si>
    <t>01 0 00 00000</t>
  </si>
  <si>
    <t>Государственная программа Кабардино-Балкарской Республики "Развитие образования в Кабардино-Балкарской Республике"</t>
  </si>
  <si>
    <t>02 0 00 00000</t>
  </si>
  <si>
    <t>Государственная программа Кабардино-Балкарской Республики "Социальная поддержка населения Кабардино-Балкарской Республики"</t>
  </si>
  <si>
    <t>03 0 00 00000</t>
  </si>
  <si>
    <t>Государственная программа Кабардино-Балкарской Республики "Доступная среда в Кабардино-Балкарской Республике"</t>
  </si>
  <si>
    <t>04 0 00 00000</t>
  </si>
  <si>
    <t>Государственная программа Кабардино-Балкарской Республики "Обеспечение жильем и коммунальными услугами населения Кабардино-Балкарской Республики"</t>
  </si>
  <si>
    <t>05 0 00 00000</t>
  </si>
  <si>
    <t>Государственная программа Кабардино-Балкарской Республики "Содействие занятости населения Кабардино-Балкарской Республики"</t>
  </si>
  <si>
    <t>07 0 00 00000</t>
  </si>
  <si>
    <t>Государственная программа Кабардино-Балкарской Республики "Профилактика правонарушений и укрепление общественного порядка и общественной безопасности в Кабардино-Балкарской Республике"</t>
  </si>
  <si>
    <t>08 0 00 00000</t>
  </si>
  <si>
    <t>Государственная программа Кабардино-Балкарской Республики "Защита населения и территории Кабардино-Балкарской Республики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</si>
  <si>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10 0 00 00000</t>
  </si>
  <si>
    <t>Государственная программа Кабардино-Балкарской Республики "Культура Кабардино-Балкарии"</t>
  </si>
  <si>
    <t>11 0 00 00000</t>
  </si>
  <si>
    <t>Государственная программа Кабардино-Балкарской Республики "Охрана окружающей среды, воспроизводство и использование природных ресурсов в Кабардино-Балкарской Республике"</t>
  </si>
  <si>
    <t>12 0 00 00000</t>
  </si>
  <si>
    <t>Государственная программа Кабардино-Балкарской Республики "Развитие физической культуры и спорта в Кабардино-Балкарской Республике"</t>
  </si>
  <si>
    <t>13 0 00 00000</t>
  </si>
  <si>
    <t>Государственная программа Кабардино-Балкарской Республики "Экономическое развитие и инновационная экономика"</t>
  </si>
  <si>
    <t>15 0 00 00000</t>
  </si>
  <si>
    <t>Государственная программа Кабардино-Балкарской Республики "Развитие промышленности и торговли в Кабардино-Балкарской Республике"</t>
  </si>
  <si>
    <t>16 0 00 00000</t>
  </si>
  <si>
    <t>Государственная программа Кабардино-Балкарской Республики "Информационное общество"</t>
  </si>
  <si>
    <t>23 0 00 00000</t>
  </si>
  <si>
    <t>Государственная программа Кабардино-Балкарской Республики "Развитие транспортной системы в Кабардино-Балкарской Республике"</t>
  </si>
  <si>
    <t>24 0 00 00000</t>
  </si>
  <si>
    <t>Государственная программа Кабардино-Балкарской Республики "Развитие сельского хозяйства и регулирование рынков сельскохозяйственной продукции, сырья и продовольствия в Кабардино-Балкарской Республике"</t>
  </si>
  <si>
    <t>25 0 00 00000</t>
  </si>
  <si>
    <t>Государственная программа Кабардино-Балкарской Республики "Развитие лесного хозяйства в Кабардино-Балкарской Республике"</t>
  </si>
  <si>
    <t>29 0 00 00000</t>
  </si>
  <si>
    <t>Государственная программа Кабардино-Балкарской Республики "Энергоэффективность и развитие энергетики в Кабардино-Балкарской Республике"</t>
  </si>
  <si>
    <t>30 0 00 00000</t>
  </si>
  <si>
    <t>Государственная программа Кабардино-Балкарской Республики "Управление государственным имуществом Кабардино-Балкарской Республики"</t>
  </si>
  <si>
    <t>38 0 00 00000</t>
  </si>
  <si>
    <t>Государственная программа Кабардино-Балкарской Республики "Управление государственными финансами, государственным долгом и межбюджетными отношениями в Кабардино-Балкарской Республике"</t>
  </si>
  <si>
    <t>39 0 00 00000</t>
  </si>
  <si>
    <t>46 0 00 00000</t>
  </si>
  <si>
    <t>Государственная программа Кабардино-Балкарской Республики "Комплексное развитие сельских территорий Кабардино-Балкарской Республики"</t>
  </si>
  <si>
    <t>48 0 00 00000</t>
  </si>
  <si>
    <t>Государственная программа Кабардино-Балкарской Республики "Развитие туристско-рекреационного комплекса Кабардино-Балкарской Республики"</t>
  </si>
  <si>
    <t>Государственная программа Кабардино-Балкарской Республики "Формирование современной городской среды"</t>
  </si>
  <si>
    <t>55 0 00 00000</t>
  </si>
  <si>
    <t>Государственная программа Кабардино-Балкарской Республики "Профилактика терроризма и экстремизма в Кабардино-Балкарской Республике"</t>
  </si>
  <si>
    <t>56 0 00 00000</t>
  </si>
  <si>
    <t>Непрограммные расходы</t>
  </si>
  <si>
    <t>Всего по республиканскому бюджету КБР</t>
  </si>
  <si>
    <t>000 1 01 01014 02 0000 110</t>
  </si>
  <si>
    <t>000 1 05 03000 00 0001 110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</si>
  <si>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</si>
  <si>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000 2 02 15549 02 0000 150</t>
  </si>
  <si>
    <t>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борьбе с новой коронавирусной инфекцией (COVID-19)</t>
  </si>
  <si>
    <t>000 2 02.15844 02 0000 150</t>
  </si>
  <si>
    <t>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</si>
  <si>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>000 1 08 02000 01 0000 000</t>
  </si>
  <si>
    <t>Платежи за пользование природными ресурсами</t>
  </si>
  <si>
    <t>000 1 09 03000 00 0000 110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</si>
  <si>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</si>
  <si>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</si>
  <si>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</si>
  <si>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000 1 01 02090 01 00000 110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</si>
  <si>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</si>
  <si>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000 1 01 0210 01 00000 110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</si>
  <si>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</si>
  <si>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000 1 01 0211 01 00000 110</t>
  </si>
  <si>
    <t>000 1 08 05000 01 0000 110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</si>
  <si>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</si>
  <si>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Дотации бюджетам на премирование победителей Всероссийского конкурса "Лучшая муниципальная практика"</t>
  </si>
  <si>
    <t>000 2 02 15399 00 0000 150</t>
  </si>
  <si>
    <t>Международные отношения и международное сотрудничество</t>
  </si>
  <si>
    <t>0108</t>
  </si>
  <si>
    <t>Предусмотрено в сводной бюджетной росписи</t>
  </si>
  <si>
    <t>Государственная программа Кабардино-Балкарской Республики "Развитие молодежной политики в Кабардино-Балкарской Республике"</t>
  </si>
  <si>
    <t>52 0 00 00000</t>
  </si>
  <si>
    <t>Годовой уточненный план в соответствии с росписью</t>
  </si>
  <si>
    <t>* Указаны в соответствии с законом КБР "О республиканском бюджете КБР на 2024 год и на плановый период 2025 и 2026 годов"</t>
  </si>
  <si>
    <t>Предусмотрено в бюджете на 2024 г.*</t>
  </si>
  <si>
    <t>01</t>
  </si>
  <si>
    <t>01201</t>
  </si>
  <si>
    <t>Региональный проект "Развитие инфраструктуры здравоохранения"</t>
  </si>
  <si>
    <t>01 2 01 00000</t>
  </si>
  <si>
    <t>01204</t>
  </si>
  <si>
    <t>Региональный проект "Борьба с сахарным диабетом"</t>
  </si>
  <si>
    <t>01 2 04 00000</t>
  </si>
  <si>
    <t>01207</t>
  </si>
  <si>
    <t>Региональный проект "Обеспечение расширенного неонатального скрининга"</t>
  </si>
  <si>
    <t>01 2 07 00000</t>
  </si>
  <si>
    <t>0123D</t>
  </si>
  <si>
    <t>Региональный проект "Оптимальная для восстановления здоровья медицинская реабилитация"</t>
  </si>
  <si>
    <t>01 2 3D 00000</t>
  </si>
  <si>
    <t>012N1</t>
  </si>
  <si>
    <t>Региональный проект "Развитие системы оказания первичной медико-санитарной помощи"</t>
  </si>
  <si>
    <t>01 2 N1 00000</t>
  </si>
  <si>
    <t>012N2</t>
  </si>
  <si>
    <t>Региональный проект "Борьба с сердечно-сосудистыми заболеваниями"</t>
  </si>
  <si>
    <t>01 2 N2 00000</t>
  </si>
  <si>
    <t>012N3</t>
  </si>
  <si>
    <t>Региональный проект "Борьба с онкологическими заболеваниями"</t>
  </si>
  <si>
    <t>01 2 N3 00000</t>
  </si>
  <si>
    <t>012N7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</si>
  <si>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</si>
  <si>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01 2 N7 00000</t>
  </si>
  <si>
    <t>012N9</t>
  </si>
  <si>
    <t>Региональный проект "Модернизация первичного звена здравоохранения Российской Федерации"</t>
  </si>
  <si>
    <t>01 2 N9 00000</t>
  </si>
  <si>
    <t>012P3</t>
  </si>
  <si>
    <t>Региональный проект "Старшее поколение"</t>
  </si>
  <si>
    <t>01 2 P3 00000</t>
  </si>
  <si>
    <t>01301</t>
  </si>
  <si>
    <t>Ведомственный проект "Укрепление материально-технической базы учреждений"</t>
  </si>
  <si>
    <t>01 3 01 00000</t>
  </si>
  <si>
    <t/>
  </si>
  <si>
    <t>01402</t>
  </si>
  <si>
    <t>Комплекс процессных мероприятий "Организация санаторно-курортного лечения"</t>
  </si>
  <si>
    <t>01 4 02 00000</t>
  </si>
  <si>
    <t>01404</t>
  </si>
  <si>
    <t>Комплекс процессных мероприятий "Управление кадровыми ресурсами здравоохранения"</t>
  </si>
  <si>
    <t>01 4 04 00000</t>
  </si>
  <si>
    <t>01405</t>
  </si>
  <si>
    <t>Комплекс процессных мероприятий "Осуществление контроля, экспертизы, мониторинга и предоставления государственных услуг в сфере охраны здоровья"</t>
  </si>
  <si>
    <t>01 4 05 00000</t>
  </si>
  <si>
    <t>01407</t>
  </si>
  <si>
    <t>Комплекс процессных мероприятий "Организация обязательного медицинского страхования"</t>
  </si>
  <si>
    <t>01 4 07 00000</t>
  </si>
  <si>
    <t>01409</t>
  </si>
  <si>
    <t>Комплекс процессных мероприятий "Организация оказания медицинской помощи учреждениями, подведомственными Управлению делами Главы и Правительства Кабардино-Балкарской Республики"</t>
  </si>
  <si>
    <t>01 4 09 00000</t>
  </si>
  <si>
    <t>01412</t>
  </si>
  <si>
    <t>Комплекс процессных мероприятий "Анализ и мониторинг системы здравоохранения"</t>
  </si>
  <si>
    <t>01 4 12 00000</t>
  </si>
  <si>
    <t>01413</t>
  </si>
  <si>
    <t>Комплекс процессных мероприятий "Развитие государственной экспертной деятельности в сфере здравоохранения"</t>
  </si>
  <si>
    <t>01 4 13 00000</t>
  </si>
  <si>
    <t>01415</t>
  </si>
  <si>
    <t>Комплекс процессных мероприятий "Совершенствование оказания скорой медицинской помощи и деятельности регионального центра медицины катастроф"</t>
  </si>
  <si>
    <t>01 4 15 00000</t>
  </si>
  <si>
    <t>01418</t>
  </si>
  <si>
    <t>Комплекс процессных мероприятий "Обеспечение отдельных категорий граждан лекарственными препаратами"</t>
  </si>
  <si>
    <t>01 4 18 00000</t>
  </si>
  <si>
    <t>01419</t>
  </si>
  <si>
    <t>Комплекс процессных мероприятий "Развитие службы крови"</t>
  </si>
  <si>
    <t>01 4 19 00000</t>
  </si>
  <si>
    <t>01421</t>
  </si>
  <si>
    <t>Комплекс процессных мероприятий "Предупреждение и борьба с социально значимыми заболеваниями"</t>
  </si>
  <si>
    <t>01 4 21 00000</t>
  </si>
  <si>
    <t>01422</t>
  </si>
  <si>
    <t>Комплекс процессных мероприятий "Развитие системы оказания паллиативной медицинской помощи"</t>
  </si>
  <si>
    <t>01 4 22 00000</t>
  </si>
  <si>
    <t>01423</t>
  </si>
  <si>
    <t>Комплекс процессных мероприятий "Обеспечение деятельности Министерства здравоохранения Кабардино-Балкарской Республики"</t>
  </si>
  <si>
    <t>01 4 23 00000</t>
  </si>
  <si>
    <t>01491</t>
  </si>
  <si>
    <t>Комплекс процессных мероприятий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t>
  </si>
  <si>
    <t>01 4 91 00000</t>
  </si>
  <si>
    <t>01492</t>
  </si>
  <si>
    <t>Комплекс процессных мероприятий "Совершенствование службы родовспоможения"</t>
  </si>
  <si>
    <t>01 4 92 00000</t>
  </si>
  <si>
    <t>01494</t>
  </si>
  <si>
    <t>Комплекс процессных мероприятий "Развитие специализированной медицинской помощи детям"</t>
  </si>
  <si>
    <t>01 4 94 00000</t>
  </si>
  <si>
    <t>02</t>
  </si>
  <si>
    <t>02201</t>
  </si>
  <si>
    <t>Региональный проект "Создание условий для обучения, отдыха и оздоровления детей и молодежи"</t>
  </si>
  <si>
    <t>02 2 01 00000</t>
  </si>
  <si>
    <t>02202</t>
  </si>
  <si>
    <t>Региональный проект "Успех каждого ребенка"</t>
  </si>
  <si>
    <t>02 2 02 00000</t>
  </si>
  <si>
    <t>0226D</t>
  </si>
  <si>
    <t>Региональный проект "Профессионалитет"</t>
  </si>
  <si>
    <t>02 2 6D 00000</t>
  </si>
  <si>
    <t>022E1</t>
  </si>
  <si>
    <t>Региональный проект "Современная школа"</t>
  </si>
  <si>
    <t>02 2 E1 00000</t>
  </si>
  <si>
    <t>022E2</t>
  </si>
  <si>
    <t>02 2 E2 00000</t>
  </si>
  <si>
    <t>022EВ</t>
  </si>
  <si>
    <t>Региональный проект "Патриотическое воспитание граждан Российской Федерации"</t>
  </si>
  <si>
    <t>02 2 EВ 00000</t>
  </si>
  <si>
    <t>022R3</t>
  </si>
  <si>
    <t>Региональный проект "Безопасность дорожного движения"</t>
  </si>
  <si>
    <t>02 2 R3 00000</t>
  </si>
  <si>
    <t>02391</t>
  </si>
  <si>
    <t>Ведомственный проект "Оценка качества образования"</t>
  </si>
  <si>
    <t>02 3 91 00000</t>
  </si>
  <si>
    <t>02399</t>
  </si>
  <si>
    <t>Ведомственный проект "Создание комплексной системы сопровождения и поддержки детей участников специальной военной операции "Дети Героев"</t>
  </si>
  <si>
    <t>02 3 99 00000</t>
  </si>
  <si>
    <t>02401</t>
  </si>
  <si>
    <t>Комплекс процессных мероприятий "Современные механизмы и технологии дошкольного и общего образования"</t>
  </si>
  <si>
    <t>02 4 01 00000</t>
  </si>
  <si>
    <t>02402</t>
  </si>
  <si>
    <t>Комплекс процессных мероприятий "Содействие развитию среднего профессионального образования и дополнительного профессионального образования"</t>
  </si>
  <si>
    <t>02 4 02 00000</t>
  </si>
  <si>
    <t>02403</t>
  </si>
  <si>
    <t>Комплекс процессных мероприятий "Дополнительное образование детей, выявление и поддержка лиц, проявивших выдающиеся способности"</t>
  </si>
  <si>
    <t>02 4 03 00000</t>
  </si>
  <si>
    <t>02406</t>
  </si>
  <si>
    <t>Комплекс процессных мероприятий "Качество образования"</t>
  </si>
  <si>
    <t>02 4 06 00000</t>
  </si>
  <si>
    <t>02407</t>
  </si>
  <si>
    <t>Комплекс процессных мероприятий "Научно-методическое, методическое и кадровое обеспечение обучения русскому языку и языкам народов Российской Федерации"</t>
  </si>
  <si>
    <t>02 4 07 00000</t>
  </si>
  <si>
    <t>02408</t>
  </si>
  <si>
    <t>Комплекс процессных мероприятий "Обеспечение деятельности Министерства просвещения и науки Кабардино-Балкарской Республики"</t>
  </si>
  <si>
    <t>02 4 08 00000</t>
  </si>
  <si>
    <t>02499</t>
  </si>
  <si>
    <t>Комплекс процессных мероприятий "Социальная поддержка и развитие кадрового потенциала в сфере науки и высшего образования"</t>
  </si>
  <si>
    <t>02 4 99 00000</t>
  </si>
  <si>
    <t>03</t>
  </si>
  <si>
    <t>03201</t>
  </si>
  <si>
    <t>Региональный проект "Модернизация сферы социального обслуживания и развитие сектора негосударственных организаций в сфере оказания социальных услуг"</t>
  </si>
  <si>
    <t>03 2 01 00000</t>
  </si>
  <si>
    <t>03202</t>
  </si>
  <si>
    <t>Региональный проект "Реализация адресной социальной поддержки граждан"</t>
  </si>
  <si>
    <t>03 2 02 00000</t>
  </si>
  <si>
    <t>03299</t>
  </si>
  <si>
    <t>Региональный проект "Реализация полномочий по оказанию государственной поддержки гражданам в обеспечении жильем и оплате жилищно-коммунальных услуг"</t>
  </si>
  <si>
    <t>03 2 99 00000</t>
  </si>
  <si>
    <t>032P1</t>
  </si>
  <si>
    <t>Региональный проект "Финансовая поддержка семей при рождении детей"</t>
  </si>
  <si>
    <t>03 2 P1 00000</t>
  </si>
  <si>
    <t>032P3</t>
  </si>
  <si>
    <t>03 2 P3 00000</t>
  </si>
  <si>
    <t>03403</t>
  </si>
  <si>
    <t>Комплекс процессных мероприятий "Предоставление мер социальной поддержки ветеранам Великой Отечественной войны и боевых действий"</t>
  </si>
  <si>
    <t>03 4 03 00000</t>
  </si>
  <si>
    <t>03405</t>
  </si>
  <si>
    <t>Комплекс процессных мероприятий "Предоставление мер государственной поддержки семьям с детьми"</t>
  </si>
  <si>
    <t>03 4 05 00000</t>
  </si>
  <si>
    <t>03407</t>
  </si>
  <si>
    <t>Комплекс процессных мероприятий "Предоставление мер социальной поддержки отдельным категориям граждан"</t>
  </si>
  <si>
    <t>03 4 07 00000</t>
  </si>
  <si>
    <t>03408</t>
  </si>
  <si>
    <t>Комплекс процессных мероприятий "Предоставление мер государственной поддержки военнослужащим, иным категориям лиц, погибшим (умершим) или получившим увечья при исполнении служебных обязанностей, и членам их семей"</t>
  </si>
  <si>
    <t>03 4 08 00000</t>
  </si>
  <si>
    <t>03410</t>
  </si>
  <si>
    <t>Комплекс процессных мероприятий "Обеспечение деятельности Министерства труда и социальной защиты Кабардино-Балкарской Республики"</t>
  </si>
  <si>
    <t>03 4 10 00000</t>
  </si>
  <si>
    <t>03411</t>
  </si>
  <si>
    <t>Комплекс процессных мероприятий "Предоставление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</si>
  <si>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03 4 11 00000</t>
  </si>
  <si>
    <t>03498</t>
  </si>
  <si>
    <t>Комплекс процессных мероприятий "Обеспечение отдыха и оздоровления детей"</t>
  </si>
  <si>
    <t>03 4 98 00000</t>
  </si>
  <si>
    <t>03499</t>
  </si>
  <si>
    <t>Комплекс процессных мероприятий "Организация социального обслуживания граждан"</t>
  </si>
  <si>
    <t>03 4 99 00000</t>
  </si>
  <si>
    <t>04</t>
  </si>
  <si>
    <t>04201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</si>
  <si>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</si>
  <si>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>04 2 01 00000</t>
  </si>
  <si>
    <t>04401</t>
  </si>
  <si>
    <t>Комплекс процессных мероприятий "Обеспечение инвалидов и детей-инвалидов реабилитационными и абилитационными услугами, а также техническими средствами реабилитации"</t>
  </si>
  <si>
    <t>04 4 01 00000</t>
  </si>
  <si>
    <t>05</t>
  </si>
  <si>
    <t>05201</t>
  </si>
  <si>
    <t>Региональный проект "Содействие муниципальным образованиям Кабардино-Балкарской Республики в реализации полномочий по оказанию государственной поддержки гражданам в обеспечении жильем и оплате жилищно-коммунальных услуг"</t>
  </si>
  <si>
    <t>05 2 01 00000</t>
  </si>
  <si>
    <t>05202</t>
  </si>
  <si>
    <t>Региональный проект "Содействие развитию инфраструктуры Кабардино-Балкарской Республики"</t>
  </si>
  <si>
    <t>05 2 02 00000</t>
  </si>
  <si>
    <t>052F3</t>
  </si>
  <si>
    <t>Региональный проект "Обеспечение устойчивого сокращения непригодного для проживания жилищного фонда"</t>
  </si>
  <si>
    <t>05 2 F3 00000</t>
  </si>
  <si>
    <t>05302</t>
  </si>
  <si>
    <t>Ведомственный проект "Государственная поддержка граждан в обеспечении жильем"</t>
  </si>
  <si>
    <t>05 3 02 00000</t>
  </si>
  <si>
    <t>05399</t>
  </si>
  <si>
    <t>Ведомственный проект "Государственная поддержка реализации региональной программы капитального ремонта общего имущества в многоквартирных домах, расположенных на территории Кабардино-Балкарской Республики"</t>
  </si>
  <si>
    <t>05 3 99 00000</t>
  </si>
  <si>
    <t>05401</t>
  </si>
  <si>
    <t>Комплекс процессных мероприятий "Обеспечение деятельности Министерства строительства и жилищно-коммунального хозяйства Кабардино-Балкарской Республики и реализации государственной политики в сфере строительства, жилищного обеспечения и жилищно-коммунального хозяйства"</t>
  </si>
  <si>
    <t>05 4 01 00000</t>
  </si>
  <si>
    <t>05402</t>
  </si>
  <si>
    <t>Комплекс процессных мероприятий "Выполнение государственных обязательств по обеспечению жильем отдельных категорий граждан"</t>
  </si>
  <si>
    <t>05 4 02 00000</t>
  </si>
  <si>
    <t>05413</t>
  </si>
  <si>
    <t>Комплекс процессных мероприятий "Оказание государственной поддержки в обеспечении жильем и оплате коммунальных услуг"</t>
  </si>
  <si>
    <t>05 4 13 00000</t>
  </si>
  <si>
    <t>07</t>
  </si>
  <si>
    <t>072P2</t>
  </si>
  <si>
    <t>Региональный проект "Содействие занятости"</t>
  </si>
  <si>
    <t>07 2 P2 00000</t>
  </si>
  <si>
    <t>07401</t>
  </si>
  <si>
    <t>Комплекс процессных мероприятий "Активная политика занятости населения и социальная поддержка безработных граждан"</t>
  </si>
  <si>
    <t>07 4 01 00000</t>
  </si>
  <si>
    <t>07403</t>
  </si>
  <si>
    <t>07 4 03 00000</t>
  </si>
  <si>
    <t>08</t>
  </si>
  <si>
    <t>08399</t>
  </si>
  <si>
    <t>Ведомственный проект "Реализация государственной политики в сфере профилактики правонарушений"</t>
  </si>
  <si>
    <t>08 3 99 00000</t>
  </si>
  <si>
    <t>08499</t>
  </si>
  <si>
    <t>Комплекс процессных мероприятий "Управление развитием информационной среды"</t>
  </si>
  <si>
    <t>08 4 99 00000</t>
  </si>
  <si>
    <t>10</t>
  </si>
  <si>
    <t>10401</t>
  </si>
  <si>
    <t>Комплекс процессных мероприятий "Обеспечение деятельности органа, осуществляющего полномочия в сфере гражданской обороны, защиты населения и территории от чрезвычайных ситуаций и подведомственных организаций"</t>
  </si>
  <si>
    <t>10 4 01 00000</t>
  </si>
  <si>
    <t>10499</t>
  </si>
  <si>
    <t>Комплекс процессных мероприятий "Организация своевременного оповещения и информирования населения Кабардино-Балкарской Республики при угрозе или возникновении чрезвычайных ситуаций природного и техногенного характера"</t>
  </si>
  <si>
    <t>10 4 99 00000</t>
  </si>
  <si>
    <t>10901</t>
  </si>
  <si>
    <t>Резервные средства</t>
  </si>
  <si>
    <t>10 9 01 00000</t>
  </si>
  <si>
    <t>11</t>
  </si>
  <si>
    <t>11201</t>
  </si>
  <si>
    <t>Региональный проект "Сохранение культурного и исторического наследия"</t>
  </si>
  <si>
    <t>11 2 01 00000</t>
  </si>
  <si>
    <t>11202</t>
  </si>
  <si>
    <t>Региональный проект "Развитие инфраструктуры в сфере культуры"</t>
  </si>
  <si>
    <t>11 2 02 00000</t>
  </si>
  <si>
    <t>11203</t>
  </si>
  <si>
    <t>Региональный проект "Развитие искусства и творчества"</t>
  </si>
  <si>
    <t>11 2 03 00000</t>
  </si>
  <si>
    <t>112A1</t>
  </si>
  <si>
    <t>Региональный проект "Культурная среда"</t>
  </si>
  <si>
    <t>11 2 A1 00000</t>
  </si>
  <si>
    <t>112A2</t>
  </si>
  <si>
    <t>Региональный проект "Творческие люди"</t>
  </si>
  <si>
    <t>11 2 A2 00000</t>
  </si>
  <si>
    <t>112A3</t>
  </si>
  <si>
    <t>Региональный проект "Цифровая культура"</t>
  </si>
  <si>
    <t>11 2 A3 00000</t>
  </si>
  <si>
    <t>11301</t>
  </si>
  <si>
    <t>Ведомственный проект "Реализация федеральной целевой программы "Увековечение памяти погибших при защите Отечества на 2019 - 2024 годы"</t>
  </si>
  <si>
    <t>11 3 01 00000</t>
  </si>
  <si>
    <t>11399</t>
  </si>
  <si>
    <t>Ведомственный проект "Развитие искусства и творчества"</t>
  </si>
  <si>
    <t>11 3 99 00000</t>
  </si>
  <si>
    <t>11401</t>
  </si>
  <si>
    <t>Комплекс процессных мероприятий "Создание условий для сохранения культурного и исторического наследия"</t>
  </si>
  <si>
    <t>11 4 01 00000</t>
  </si>
  <si>
    <t>11402</t>
  </si>
  <si>
    <t>Комплекс процессных мероприятий "Создание условий для развития библиотечного дела"</t>
  </si>
  <si>
    <t>11 4 02 00000</t>
  </si>
  <si>
    <t>11403</t>
  </si>
  <si>
    <t>Комплекс процессных мероприятий "Создание условий для развития музейного дела"</t>
  </si>
  <si>
    <t>11 4 03 00000</t>
  </si>
  <si>
    <t>11404</t>
  </si>
  <si>
    <t>Комплекс процессных мероприятий "Создание условий для развития искусства и творчества"</t>
  </si>
  <si>
    <t>11 4 04 00000</t>
  </si>
  <si>
    <t>11405</t>
  </si>
  <si>
    <t>Комплекс процессных мероприятий "Обеспечение деятельности Министерства культуры Кабардино-Балкарской Республики"</t>
  </si>
  <si>
    <t>11 4 05 00000</t>
  </si>
  <si>
    <t>11408</t>
  </si>
  <si>
    <t>Комплекс процессных мероприятий "Обеспечение деятельности Архивной службы Кабардино-Балкарской Республики"</t>
  </si>
  <si>
    <t>11 4 08 00000</t>
  </si>
  <si>
    <t>11499</t>
  </si>
  <si>
    <t>Комплекс процессных мероприятий "Обеспечение деятельности системы управления в сфере культуры"</t>
  </si>
  <si>
    <t>11 4 99 00000</t>
  </si>
  <si>
    <t>12</t>
  </si>
  <si>
    <t>12202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</si>
  <si>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</si>
  <si>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12 2 02 00000</t>
  </si>
  <si>
    <t>122G8</t>
  </si>
  <si>
    <t>Региональный проект "Сохранение уникальных водных объектов"</t>
  </si>
  <si>
    <t>12 2 G8 00000</t>
  </si>
  <si>
    <t>12401</t>
  </si>
  <si>
    <t>Комплекс процессных мероприятий "Обеспечение деятельности Министерства природы и экологии Кабардино-Балкарской Республики"</t>
  </si>
  <si>
    <t>12 4 01 00000</t>
  </si>
  <si>
    <t>12403</t>
  </si>
  <si>
    <t>Комплекс процессных мероприятий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t>
  </si>
  <si>
    <t>12 4 03 00000</t>
  </si>
  <si>
    <t>12404</t>
  </si>
  <si>
    <t>Комплекс процессных мероприятий "Сохранение биологического разнообразия"</t>
  </si>
  <si>
    <t>12 4 04 00000</t>
  </si>
  <si>
    <t>12405</t>
  </si>
  <si>
    <t>Комплекс процессных мероприятий "Обеспечение эффективной реализации государственных функций в сфере водных отношений"</t>
  </si>
  <si>
    <t>12 4 05 00000</t>
  </si>
  <si>
    <t>12406</t>
  </si>
  <si>
    <t>Комплекс процессных мероприятий "Гидрометеорология и мониторинг окружающей среды"</t>
  </si>
  <si>
    <t>12 4 06 00000</t>
  </si>
  <si>
    <t>12498</t>
  </si>
  <si>
    <t>12 4 98 00000</t>
  </si>
  <si>
    <t>12499</t>
  </si>
  <si>
    <t>Комплекс процессных мероприятий "Обеспечение деятельности по эксплуатации и капитальному строительству природоохранных объектов"</t>
  </si>
  <si>
    <t>12 4 99 00000</t>
  </si>
  <si>
    <t>13</t>
  </si>
  <si>
    <t>1328D</t>
  </si>
  <si>
    <t>Региональный проект "Бизнес-спринт (Я выбираю спорт)"</t>
  </si>
  <si>
    <t>13 2 8D 00000</t>
  </si>
  <si>
    <t>132P5</t>
  </si>
  <si>
    <t>Региональный проект "Спорт - норма жизни"</t>
  </si>
  <si>
    <t>13 2 P5 00000</t>
  </si>
  <si>
    <t>13399</t>
  </si>
  <si>
    <t>Ведомственный проект "Проведение физкультурно-массовых и спортивных мероприятий"</t>
  </si>
  <si>
    <t>13 3 99 00000</t>
  </si>
  <si>
    <t>13401</t>
  </si>
  <si>
    <t>Комплекс процессных мероприятий "Обеспечение деятельности Министерства спорта Кабардино-Балкарской Республики и реализация государственной политики в сфере физической культуры и спорта"</t>
  </si>
  <si>
    <t>13 4 01 00000</t>
  </si>
  <si>
    <t>13402</t>
  </si>
  <si>
    <t>Комплекс процессных мероприятий "Проведение спортивных мероприятий, обеспечение подготовки спортсменов высокого класса"</t>
  </si>
  <si>
    <t>13 4 02 00000</t>
  </si>
  <si>
    <t>15</t>
  </si>
  <si>
    <t>15201</t>
  </si>
  <si>
    <t>Региональный проект "Системные меры развития международной кооперации и экспорта"</t>
  </si>
  <si>
    <t>15 2 01 00000</t>
  </si>
  <si>
    <t>15202</t>
  </si>
  <si>
    <t>Региональный проект "Социально-экономическое развитие Кабардино-Балкарской Республики"</t>
  </si>
  <si>
    <t>15 2 02 00000</t>
  </si>
  <si>
    <t>15216</t>
  </si>
  <si>
    <t>Региональный проект "Подготовка кадров"</t>
  </si>
  <si>
    <t>15 2 16 00000</t>
  </si>
  <si>
    <t>152I2</t>
  </si>
  <si>
    <t>Региональный проект "Создание благоприятных условий для осуществления деятельности самозанятыми гражданами"</t>
  </si>
  <si>
    <t>15 2 I2 00000</t>
  </si>
  <si>
    <t>152I4</t>
  </si>
  <si>
    <t>Региональный проект "Создание условий для легкого старта и комфортного ведения бизнеса"</t>
  </si>
  <si>
    <t>15 2 I4 00000</t>
  </si>
  <si>
    <t>152I5</t>
  </si>
  <si>
    <t>Региональный проект "Акселерация субъектов малого и среднего предпринимательства"</t>
  </si>
  <si>
    <t>15 2 I5 00000</t>
  </si>
  <si>
    <t>152L2</t>
  </si>
  <si>
    <t>Региональный проект "Адресная поддержка повышения производительности труда на предприятиях"</t>
  </si>
  <si>
    <t>15 2 L2 00000</t>
  </si>
  <si>
    <t>15408</t>
  </si>
  <si>
    <t>Комплекс процессных мероприятий "Обеспечение деятельности Министерства экономического развития Кабардино-Балкарской Республики"</t>
  </si>
  <si>
    <t>15 4 08 00000</t>
  </si>
  <si>
    <t>15497</t>
  </si>
  <si>
    <t>Комплекс процессных мероприятий "Повышение качества предоставления государственных и муниципальных услуг"</t>
  </si>
  <si>
    <t>15 4 97 00000</t>
  </si>
  <si>
    <t>15498</t>
  </si>
  <si>
    <t>Комплекс процессных мероприятий "Государственная кадастровая оценка объектов недвижимости"</t>
  </si>
  <si>
    <t>15 4 98 00000</t>
  </si>
  <si>
    <t>15499</t>
  </si>
  <si>
    <t>Комплекс процессных мероприятий "Развитие и поддержка малого и среднего предпринимательства"</t>
  </si>
  <si>
    <t>15 4 99 00000</t>
  </si>
  <si>
    <t>16</t>
  </si>
  <si>
    <t>16209</t>
  </si>
  <si>
    <t>Региональный проект "Поддержка региональных программ развития промышленности"</t>
  </si>
  <si>
    <t>16 2 09 00000</t>
  </si>
  <si>
    <t>16407</t>
  </si>
  <si>
    <t>Комплекс процессных мероприятий "Обеспечение деятельности Министерство промышленности, энергетики и торговли Кабардино-Балкарской Республики"</t>
  </si>
  <si>
    <t>16 4 07 00000</t>
  </si>
  <si>
    <t>23</t>
  </si>
  <si>
    <t>232D5</t>
  </si>
  <si>
    <t>Региональный проект "Цифровые технологии"</t>
  </si>
  <si>
    <t>23 2 D5 00000</t>
  </si>
  <si>
    <t>232D6</t>
  </si>
  <si>
    <t>Региональный проект "Цифровое государственное управление"</t>
  </si>
  <si>
    <t>23 2 D6 00000</t>
  </si>
  <si>
    <t>23302</t>
  </si>
  <si>
    <t>Ведомственный проект "Развитие сервисов на основе информационных технологий в области медицины, здравоохранения, социального обеспечения, образования, науки и культуры"</t>
  </si>
  <si>
    <t>23 3 02 00000</t>
  </si>
  <si>
    <t>23401</t>
  </si>
  <si>
    <t>Комплекс процессных мероприятий "Обеспечение деятельности Министерства цифрового развития Кабардино-Балкарской Республики"</t>
  </si>
  <si>
    <t>23 4 01 00000</t>
  </si>
  <si>
    <t>23402</t>
  </si>
  <si>
    <t>Комплекс процессных мероприятий "Обеспечение устойчивого развития медиасреды"</t>
  </si>
  <si>
    <t>23 4 02 00000</t>
  </si>
  <si>
    <t>23497</t>
  </si>
  <si>
    <t>Комплекс процессных мероприятий "Обеспечение реализации программ и проектов в области цифровой экономики и развития информационного общества"</t>
  </si>
  <si>
    <t>23 4 97 00000</t>
  </si>
  <si>
    <t>23498</t>
  </si>
  <si>
    <t>Комплекс процессных мероприятий "Деятельность республиканского информационного агентства"</t>
  </si>
  <si>
    <t>23 4 98 00000</t>
  </si>
  <si>
    <t>23499</t>
  </si>
  <si>
    <t>23 4 99 00000</t>
  </si>
  <si>
    <t>24</t>
  </si>
  <si>
    <t>24202</t>
  </si>
  <si>
    <t>Региональный проект "Поддержание, развитие и использование системы ГЛОНАСС"</t>
  </si>
  <si>
    <t>24 2 02 00000</t>
  </si>
  <si>
    <t>24205</t>
  </si>
  <si>
    <t>Региональный проект "Обеспечение доступности услуг воздушного транспорта"</t>
  </si>
  <si>
    <t>24 2 05 00000</t>
  </si>
  <si>
    <t>24206</t>
  </si>
  <si>
    <t>Региональный проект "Содействие развитию автомобильных дорог регионального, межмуниципального и местного значения"</t>
  </si>
  <si>
    <t>24 2 06 00000</t>
  </si>
  <si>
    <t>24207</t>
  </si>
  <si>
    <t>Региональный проект "Обеспечение доступности услуг железнодорожного транспорта"</t>
  </si>
  <si>
    <t>24 2 07 00000</t>
  </si>
  <si>
    <t>242R1</t>
  </si>
  <si>
    <t>Региональный проект "Региональная и местная дорожная сеть"</t>
  </si>
  <si>
    <t>24 2 R1 00000</t>
  </si>
  <si>
    <t>242R2</t>
  </si>
  <si>
    <t>Региональный проект "Общесистемные меры развития дорожного хозяйства"</t>
  </si>
  <si>
    <t>24 2 R2 00000</t>
  </si>
  <si>
    <t>242R3</t>
  </si>
  <si>
    <t>24 2 R3 00000</t>
  </si>
  <si>
    <t>242R7</t>
  </si>
  <si>
    <t>Региональный проект "Развитие общественного транспорта"</t>
  </si>
  <si>
    <t>24 2 R7 00000</t>
  </si>
  <si>
    <t>24401</t>
  </si>
  <si>
    <t>Комплекс процессных мероприятий "Обеспечение деятельности Министерства транспорта и дорожного хозяйства Кабардино-Балкарской Республики"</t>
  </si>
  <si>
    <t>24 4 01 00000</t>
  </si>
  <si>
    <t>24405</t>
  </si>
  <si>
    <t>Комплекс процессных мероприятий "Обеспечение деятельности в сфере управления дорожным хозяйством"</t>
  </si>
  <si>
    <t>24 4 05 00000</t>
  </si>
  <si>
    <t>24406</t>
  </si>
  <si>
    <t>Комплекс процессных мероприятий "Капитальный ремонт, ремонт и содержание автомобильных дорог общего пользования регионального значения"</t>
  </si>
  <si>
    <t>24 4 06 00000</t>
  </si>
  <si>
    <t>24497</t>
  </si>
  <si>
    <t>Комплекс процессных мероприятий "Внедрение сегментов аппаратно-программного комплекса "Безопасная республика"</t>
  </si>
  <si>
    <t>24 4 97 00000</t>
  </si>
  <si>
    <t>24498</t>
  </si>
  <si>
    <t>Комплекс процессных мероприятий "Обеспечение создания и функционирования отдельных систем региональной безопасности на территории Кабардино-Балкарской Республики"</t>
  </si>
  <si>
    <t>24 4 98 00000</t>
  </si>
  <si>
    <t>24499</t>
  </si>
  <si>
    <t>Комплекс процессных мероприятий "Развитие системы обеспечения вызова экстренных оперативных служб по единому номеру 112 в Кабардино-Балкарской Республике"</t>
  </si>
  <si>
    <t>24 4 99 00000</t>
  </si>
  <si>
    <t>24901</t>
  </si>
  <si>
    <t>24 9 01 00000</t>
  </si>
  <si>
    <t>25</t>
  </si>
  <si>
    <t>25201</t>
  </si>
  <si>
    <t>Региональный проект "Развитие отраслей и техническая модернизация агропромышленного комплекса"</t>
  </si>
  <si>
    <t>25 2 01 00000</t>
  </si>
  <si>
    <t>25203</t>
  </si>
  <si>
    <t>Региональный проект "Создание условий для независимости и конкурентоспособности отечественного агропромышленного комплекса"</t>
  </si>
  <si>
    <t>25 2 03 00000</t>
  </si>
  <si>
    <t>25204</t>
  </si>
  <si>
    <t>Региональный проект "Стимулирование развития виноградарства и виноделия"</t>
  </si>
  <si>
    <t>25 2 04 00000</t>
  </si>
  <si>
    <t>25206</t>
  </si>
  <si>
    <t>Региональный проект "Развитие отраслей овощеводства и картофелеводства"</t>
  </si>
  <si>
    <t>25 2 06 00000</t>
  </si>
  <si>
    <t>25207</t>
  </si>
  <si>
    <t>Региональный проект "Вовлечение в оборот и комплексная мелиорация земель сельскохозяйственного назначения"</t>
  </si>
  <si>
    <t>25 2 07 00000</t>
  </si>
  <si>
    <t>252I5</t>
  </si>
  <si>
    <t>25 2 I5 00000</t>
  </si>
  <si>
    <t>252T2</t>
  </si>
  <si>
    <t>Региональный проект "Экспорт продукции агропромышленного комплекса"</t>
  </si>
  <si>
    <t>25 2 T2 00000</t>
  </si>
  <si>
    <t>25303</t>
  </si>
  <si>
    <t>Ведомственный проект "Отдельные мероприятия в области сельского хозяйства"</t>
  </si>
  <si>
    <t>25 3 03 00000</t>
  </si>
  <si>
    <t>25401</t>
  </si>
  <si>
    <t>Комплекс процессных мероприятий "Обеспечение деятельности Министерства сельского хозяйства Кабардино-Балкарской Республики"</t>
  </si>
  <si>
    <t>25 4 01 00000</t>
  </si>
  <si>
    <t>25402</t>
  </si>
  <si>
    <t>Комплекс процессных мероприятий "Организация ветеринарного и фитосанитарного надзора"</t>
  </si>
  <si>
    <t>25 4 02 00000</t>
  </si>
  <si>
    <t>29</t>
  </si>
  <si>
    <t>292GА</t>
  </si>
  <si>
    <t>Региональный проект "Сохранение лесов"</t>
  </si>
  <si>
    <t>29 2 GА 00000</t>
  </si>
  <si>
    <t>292Y4</t>
  </si>
  <si>
    <t>Региональный проект "Стимулирование спроса на отечественные беспилотные авиационные системы"</t>
  </si>
  <si>
    <t>29 2 Y4 00000</t>
  </si>
  <si>
    <t>29401</t>
  </si>
  <si>
    <t>Комплекс процессных мероприятий "Обеспечение эффективной реализации государственных функций в области лесных отношений"</t>
  </si>
  <si>
    <t>29 4 01 00000</t>
  </si>
  <si>
    <t>30</t>
  </si>
  <si>
    <t>3029J</t>
  </si>
  <si>
    <t>Региональный проект "Электроавтомобиль"</t>
  </si>
  <si>
    <t>30 2 9J 00000</t>
  </si>
  <si>
    <t>38</t>
  </si>
  <si>
    <t>3824F</t>
  </si>
  <si>
    <t>Региональный проект "Национальная система пространственных данных"</t>
  </si>
  <si>
    <t>38 2 4F 00000</t>
  </si>
  <si>
    <t>38412</t>
  </si>
  <si>
    <t>Комплекс процессных мероприятий "Управление государственным имуществом Кабардино-Балкарской Республики"</t>
  </si>
  <si>
    <t>38 4 12 00000</t>
  </si>
  <si>
    <t>39</t>
  </si>
  <si>
    <t>39401</t>
  </si>
  <si>
    <t>Комплекс процессных мероприятий "Поддержка и организация направления муниципальным образованиям Кабардино-Балкарской Республики межбюджетных трансфертов с целью выравнивания их бюджетной обеспеченности, обеспечения сбалансированности бюджетов муниципальных образований Кабардино-Балкарской Республики, социально-экономического развития и исполнения делегированных полномочий"</t>
  </si>
  <si>
    <t>39 4 01 00000</t>
  </si>
  <si>
    <t>39402</t>
  </si>
  <si>
    <t>Комплекс процессных мероприятий "Организация и управление бюджетным процессом и повышение его открытости"</t>
  </si>
  <si>
    <t>39 4 02 00000</t>
  </si>
  <si>
    <t>39404</t>
  </si>
  <si>
    <t>Комплекс процессных мероприятий "Сопровождение информационных систем обеспечения бюджетных правоотношений"</t>
  </si>
  <si>
    <t>39 4 04 00000</t>
  </si>
  <si>
    <t>39405</t>
  </si>
  <si>
    <t>Комплекс процессных мероприятий "Поощрение муниципальных образований Кабардино-Балкарской Республики по итогам оценки эффективности деятельности органов местного самоуправления"</t>
  </si>
  <si>
    <t>39 4 05 00000</t>
  </si>
  <si>
    <t>39408</t>
  </si>
  <si>
    <t>Комплекс процессных мероприятий "Управление государственным долгом и государственными финансовыми активами"</t>
  </si>
  <si>
    <t>39 4 08 00000</t>
  </si>
  <si>
    <t>39415</t>
  </si>
  <si>
    <t>Комплекс процессных мероприятий "Обеспечение деятельности Министерства финансов Кабардино-Балкарской Республики"</t>
  </si>
  <si>
    <t>39 4 15 00000</t>
  </si>
  <si>
    <t>40</t>
  </si>
  <si>
    <t>40 0 00 00000</t>
  </si>
  <si>
    <t>402F2</t>
  </si>
  <si>
    <t>Региональный проект "Формирование комфортной городской среды"</t>
  </si>
  <si>
    <t>40 2 F2 00000</t>
  </si>
  <si>
    <t>46</t>
  </si>
  <si>
    <t>Государственная программа Кабардино-Балкарской Республики "Реализация государственной национальной политики и общественных проектов в Кабардино-Балкарской Республике"</t>
  </si>
  <si>
    <t>46201</t>
  </si>
  <si>
    <t>Региональный проект "Совершенствование государственно-общественного партнерства в сфере государственной национальной политики"</t>
  </si>
  <si>
    <t>46 2 01 00000</t>
  </si>
  <si>
    <t>46399</t>
  </si>
  <si>
    <t>Ведомственный проект "Совершенствование государственно-общественного партнерства в сфере национальной политики, духовно-просветительской деятельности и поддержки общественных проектов"</t>
  </si>
  <si>
    <t>46 3 99 00000</t>
  </si>
  <si>
    <t>46401</t>
  </si>
  <si>
    <t>Комплекс процессных мероприятий "Укрепление единства российской нации, формирование общероссийской гражданской идентичности и этнокультурное развитие народов России"</t>
  </si>
  <si>
    <t>46 4 01 00000</t>
  </si>
  <si>
    <t>46402</t>
  </si>
  <si>
    <t>Комплекс процессных мероприятий "Обеспечение деятельности Министерства по делам национальностей и общественным проектам Кабардино-Балкарской Республики"</t>
  </si>
  <si>
    <t>46 4 02 00000</t>
  </si>
  <si>
    <t>46497</t>
  </si>
  <si>
    <t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</si>
  <si>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46 4 97 00000</t>
  </si>
  <si>
    <t>46499</t>
  </si>
  <si>
    <t>Комплекс процессных мероприятий "Поддержка соотечественников, проживающих за рубежом"</t>
  </si>
  <si>
    <t>46 4 99 00000</t>
  </si>
  <si>
    <t>48</t>
  </si>
  <si>
    <t>48201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</si>
  <si>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</si>
  <si>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48 2 01 00000</t>
  </si>
  <si>
    <t>48204</t>
  </si>
  <si>
    <t>Региональный проект "Современный облик сельских территорий"</t>
  </si>
  <si>
    <t>48 2 04 00000</t>
  </si>
  <si>
    <t>48205</t>
  </si>
  <si>
    <t>Региональный проект "Развитие транспортной инфраструктуры на сельских территориях"</t>
  </si>
  <si>
    <t>48 2 05 00000</t>
  </si>
  <si>
    <t>52</t>
  </si>
  <si>
    <t>522E8</t>
  </si>
  <si>
    <t>Региональный проект "Социальная активность"</t>
  </si>
  <si>
    <t>52 2 E8 00000</t>
  </si>
  <si>
    <t>522EГ</t>
  </si>
  <si>
    <t>Региональный проект "Развитие системы поддержки молодежи ("Молодежь России")"</t>
  </si>
  <si>
    <t>52 2 EГ 00000</t>
  </si>
  <si>
    <t>52396</t>
  </si>
  <si>
    <t>Ведомственный проект "Создание условий для патриотического воспитания молодежи и поддержки добровольчества"</t>
  </si>
  <si>
    <t>52 3 96 00000</t>
  </si>
  <si>
    <t>52397</t>
  </si>
  <si>
    <t>Ведомственный проект "Информационно-медийное сопровождение молодежных инициатив"</t>
  </si>
  <si>
    <t>52 3 97 00000</t>
  </si>
  <si>
    <t>52398</t>
  </si>
  <si>
    <t>Ведомственный проект "Развитие системы поддержки молодежных инициатив"</t>
  </si>
  <si>
    <t>52 3 98 00000</t>
  </si>
  <si>
    <t>52399</t>
  </si>
  <si>
    <t>Ведомственный проект "Профилактика деструктивных процессов среди молодежи"</t>
  </si>
  <si>
    <t>52 3 99 00000</t>
  </si>
  <si>
    <t>52405</t>
  </si>
  <si>
    <t>Комплекс процессных мероприятий "Поддержка молодежных инициатив"</t>
  </si>
  <si>
    <t>52 4 05 00000</t>
  </si>
  <si>
    <t>55</t>
  </si>
  <si>
    <t>55201</t>
  </si>
  <si>
    <t>Региональный проект "Повышение доступности туристических продуктов"</t>
  </si>
  <si>
    <t>55 2 01 00000</t>
  </si>
  <si>
    <t>552J1</t>
  </si>
  <si>
    <t>Региональный проект "Развитие туристической инфраструктуры"</t>
  </si>
  <si>
    <t>55 2 J1 00000</t>
  </si>
  <si>
    <t>55401</t>
  </si>
  <si>
    <t>Комплекс процессных мероприятий "Обеспечение деятельности Министерства курортов и туризма Кабардино-Балкарской Республики"</t>
  </si>
  <si>
    <t>55 4 01 00000</t>
  </si>
  <si>
    <t>56</t>
  </si>
  <si>
    <t>56399</t>
  </si>
  <si>
    <t>Ведомственный проект "Предупреждение терроризма"</t>
  </si>
  <si>
    <t>56 3 99 00000</t>
  </si>
  <si>
    <t>в % к годовому плану утвержденному</t>
  </si>
  <si>
    <t>в % к годовому плану уточненному</t>
  </si>
  <si>
    <t xml:space="preserve">Доходы от уплаты акцизов на ГСМ </t>
  </si>
  <si>
    <t>Доходы от уплаты акцизов на ГСМ</t>
  </si>
  <si>
    <t>тыс.рублей</t>
  </si>
  <si>
    <t>2024 год</t>
  </si>
  <si>
    <t>Годовой план утвержденный законом КБР от 29.12.2023 г. № 62-рз</t>
  </si>
  <si>
    <t>Годовой план утвержденный законом КБР от 29.12.2023 г. 
№ 62-рз</t>
  </si>
  <si>
    <t>02299</t>
  </si>
  <si>
    <t>Региональный проект "Модернизация системы дошкольного образования в Кабардино-Балкарской Республике"</t>
  </si>
  <si>
    <t>15301</t>
  </si>
  <si>
    <t>Ведомственный проект "Стимулирование реализации новых инвестиционных проектов в Кабардино-Балкарской Республике"</t>
  </si>
  <si>
    <t>30204</t>
  </si>
  <si>
    <t>Региональный проект "Развитие рынка природного газа как моторного топлива"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</si>
  <si>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</si>
  <si>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000 1 01 01016 02 0000 110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</si>
  <si>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</si>
  <si>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</si>
  <si>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000 1 01 01120 01 0000 110</t>
  </si>
  <si>
    <t>000 1 01 01130 01 0000 110</t>
  </si>
  <si>
    <t>000 1 03 02000 01 0000 110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</si>
  <si>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</si>
  <si>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</si>
  <si>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000 1 01 02130 01 00000 110</t>
  </si>
  <si>
    <t>000 1 01 02140 01 00000 110</t>
  </si>
  <si>
    <t>000 1 01 02130 01 1000 110</t>
  </si>
  <si>
    <t>000 1 01 02140 01 1000 110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</si>
  <si>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</si>
  <si>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</si>
  <si>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Региональный проект "Стимулирование инвестиционной деятельности в агропромышленном комплексе"</t>
  </si>
  <si>
    <t>Объем финансирования государственных программ Кабардино-Балкарской Республики на 1 октября 2024 год</t>
  </si>
  <si>
    <t>Исполнено 
на 01.10.2024 г.</t>
  </si>
  <si>
    <t>по состоянию на 01.10.2024 года</t>
  </si>
  <si>
    <t>Исполнено на 01.10.2024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</si>
</sst>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"/>
    <numFmt numFmtId="166" formatCode="[$-419]#,##0.0"/>
    <numFmt numFmtId="167" formatCode="0.0"/>
    <numFmt numFmtId="168" formatCode="[$-419]#,##0.00"/>
  </numFmts>
  <fonts count="52" x14ac:knownFonts="1">
    <font>
      <sz val="11"/>
      <color rgb="FF000000"/>
      <name val="Arial Cyr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Arial Cyr"/>
      <charset val="204"/>
    </font>
    <font>
      <sz val="8"/>
      <color rgb="FF000000"/>
      <name val="Times New Roman"/>
      <family val="2"/>
      <charset val="204"/>
    </font>
    <font>
      <sz val="11"/>
      <color rgb="FF000000"/>
      <name val="Calibri"/>
      <family val="2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 Cyr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name val="Arial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D9F1"/>
        <bgColor rgb="FFB7DEE8"/>
      </patternFill>
    </fill>
    <fill>
      <patternFill patternType="solid">
        <fgColor rgb="FF8EB4E3"/>
        <bgColor rgb="FF82BDF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F2F2F2"/>
      </patternFill>
    </fill>
    <fill>
      <patternFill patternType="solid">
        <fgColor rgb="FF93CDDD"/>
        <bgColor rgb="FFB4C7DC"/>
      </patternFill>
    </fill>
    <fill>
      <patternFill patternType="solid">
        <fgColor rgb="FFB7DEE8"/>
        <bgColor rgb="FFC6D9F1"/>
      </patternFill>
    </fill>
    <fill>
      <patternFill patternType="solid">
        <fgColor rgb="FFE6E0EC"/>
        <bgColor rgb="FFDCE6F2"/>
      </patternFill>
    </fill>
    <fill>
      <patternFill patternType="solid">
        <fgColor rgb="FFF2F2F2"/>
        <bgColor rgb="FFFDEADA"/>
      </patternFill>
    </fill>
    <fill>
      <patternFill patternType="solid">
        <fgColor rgb="FFB9CDE5"/>
        <bgColor rgb="FFB4C7DC"/>
      </patternFill>
    </fill>
    <fill>
      <patternFill patternType="solid">
        <fgColor theme="4" tint="0.59999389629810485"/>
        <bgColor rgb="FF8EB4E3"/>
      </patternFill>
    </fill>
    <fill>
      <patternFill patternType="solid">
        <fgColor theme="0" tint="-4.9989318521683403E-2"/>
        <bgColor rgb="FFDBEEF4"/>
      </patternFill>
    </fill>
    <fill>
      <patternFill patternType="solid">
        <fgColor theme="0" tint="-4.9989318521683403E-2"/>
        <bgColor rgb="FFB9CDE5"/>
      </patternFill>
    </fill>
    <fill>
      <patternFill patternType="solid">
        <fgColor theme="4" tint="0.39997558519241921"/>
        <bgColor rgb="FFB7DEE8"/>
      </patternFill>
    </fill>
    <fill>
      <patternFill patternType="solid">
        <fgColor theme="4" tint="0.39997558519241921"/>
        <bgColor rgb="FF8EB4E3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rgb="FFDBEEF4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5" tint="0.79998168889431442"/>
        <bgColor rgb="FFDCE6F2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0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9" fontId="29" fillId="0" borderId="0" applyBorder="0" applyProtection="0"/>
    <xf numFmtId="9" fontId="29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2" fillId="0" borderId="0"/>
    <xf numFmtId="0" fontId="2" fillId="0" borderId="0"/>
    <xf numFmtId="9" fontId="29" fillId="0" borderId="0" applyFont="0" applyFill="0" applyBorder="0" applyAlignment="0" applyProtection="0"/>
  </cellStyleXfs>
  <cellXfs count="325">
    <xf numFmtId="0" fontId="0" fillId="0" borderId="0" xfId="0"/>
    <xf numFmtId="0" fontId="20" fillId="9" borderId="0" xfId="5" applyFont="1" applyFill="1" applyAlignment="1">
      <alignment wrapText="1"/>
    </xf>
    <xf numFmtId="0" fontId="20" fillId="9" borderId="0" xfId="5" applyFont="1" applyFill="1" applyAlignment="1">
      <alignment horizontal="center" wrapText="1"/>
    </xf>
    <xf numFmtId="0" fontId="9" fillId="9" borderId="0" xfId="5" applyFont="1" applyFill="1" applyBorder="1"/>
    <xf numFmtId="0" fontId="4" fillId="9" borderId="0" xfId="5" applyFill="1" applyBorder="1"/>
    <xf numFmtId="0" fontId="4" fillId="9" borderId="0" xfId="5" applyFill="1"/>
    <xf numFmtId="0" fontId="9" fillId="9" borderId="0" xfId="5" applyFont="1" applyFill="1"/>
    <xf numFmtId="0" fontId="9" fillId="9" borderId="0" xfId="5" applyFont="1" applyFill="1" applyAlignment="1">
      <alignment wrapText="1"/>
    </xf>
    <xf numFmtId="0" fontId="9" fillId="9" borderId="0" xfId="5" applyFont="1" applyFill="1" applyAlignment="1">
      <alignment horizontal="center" wrapText="1"/>
    </xf>
    <xf numFmtId="0" fontId="12" fillId="10" borderId="3" xfId="7" applyFont="1" applyFill="1" applyBorder="1" applyAlignment="1">
      <alignment vertical="center" wrapText="1"/>
    </xf>
    <xf numFmtId="49" fontId="12" fillId="10" borderId="3" xfId="7" applyNumberFormat="1" applyFont="1" applyFill="1" applyBorder="1" applyAlignment="1">
      <alignment horizontal="center" vertical="center" wrapText="1"/>
    </xf>
    <xf numFmtId="0" fontId="9" fillId="9" borderId="0" xfId="5" applyFont="1" applyFill="1" applyBorder="1" applyAlignment="1">
      <alignment vertical="center"/>
    </xf>
    <xf numFmtId="165" fontId="9" fillId="9" borderId="0" xfId="5" applyNumberFormat="1" applyFont="1" applyFill="1" applyAlignment="1">
      <alignment vertical="center"/>
    </xf>
    <xf numFmtId="0" fontId="9" fillId="9" borderId="0" xfId="5" applyFont="1" applyFill="1" applyAlignment="1">
      <alignment vertical="center"/>
    </xf>
    <xf numFmtId="0" fontId="16" fillId="10" borderId="3" xfId="7" applyFont="1" applyFill="1" applyBorder="1" applyAlignment="1">
      <alignment vertical="center" wrapText="1"/>
    </xf>
    <xf numFmtId="0" fontId="14" fillId="9" borderId="3" xfId="7" applyFont="1" applyFill="1" applyBorder="1" applyAlignment="1">
      <alignment vertical="center" wrapText="1"/>
    </xf>
    <xf numFmtId="49" fontId="11" fillId="9" borderId="3" xfId="7" applyNumberFormat="1" applyFont="1" applyFill="1" applyBorder="1" applyAlignment="1">
      <alignment horizontal="center" vertical="center" wrapText="1"/>
    </xf>
    <xf numFmtId="0" fontId="9" fillId="9" borderId="3" xfId="5" applyFont="1" applyFill="1" applyBorder="1" applyAlignment="1">
      <alignment vertical="center" wrapText="1"/>
    </xf>
    <xf numFmtId="0" fontId="11" fillId="9" borderId="3" xfId="1" applyFont="1" applyFill="1" applyBorder="1" applyAlignment="1">
      <alignment horizontal="left" wrapText="1" readingOrder="1"/>
    </xf>
    <xf numFmtId="166" fontId="13" fillId="9" borderId="0" xfId="9" applyNumberFormat="1" applyFont="1" applyFill="1" applyBorder="1" applyAlignment="1" applyProtection="1">
      <alignment horizontal="right" wrapText="1" readingOrder="1"/>
      <protection locked="0"/>
    </xf>
    <xf numFmtId="166" fontId="11" fillId="9" borderId="3" xfId="7" applyNumberFormat="1" applyFont="1" applyFill="1" applyBorder="1" applyAlignment="1">
      <alignment horizontal="center" vertical="center" wrapText="1"/>
    </xf>
    <xf numFmtId="0" fontId="9" fillId="10" borderId="3" xfId="5" applyFont="1" applyFill="1" applyBorder="1" applyAlignment="1">
      <alignment horizontal="right" wrapText="1"/>
    </xf>
    <xf numFmtId="165" fontId="9" fillId="9" borderId="0" xfId="5" applyNumberFormat="1" applyFont="1" applyFill="1" applyBorder="1" applyAlignment="1">
      <alignment vertical="center"/>
    </xf>
    <xf numFmtId="0" fontId="13" fillId="9" borderId="0" xfId="5" applyFont="1" applyFill="1" applyBorder="1" applyAlignment="1">
      <alignment horizontal="left" vertical="center" wrapText="1"/>
    </xf>
    <xf numFmtId="0" fontId="10" fillId="9" borderId="0" xfId="5" applyFont="1" applyFill="1" applyBorder="1" applyAlignment="1">
      <alignment horizontal="center" vertical="center" wrapText="1"/>
    </xf>
    <xf numFmtId="165" fontId="19" fillId="9" borderId="0" xfId="5" applyNumberFormat="1" applyFont="1" applyFill="1" applyBorder="1" applyAlignment="1">
      <alignment horizontal="center" vertical="center" wrapText="1" readingOrder="1"/>
    </xf>
    <xf numFmtId="0" fontId="10" fillId="9" borderId="0" xfId="5" applyFont="1" applyFill="1" applyBorder="1" applyAlignment="1">
      <alignment vertical="center"/>
    </xf>
    <xf numFmtId="0" fontId="18" fillId="9" borderId="0" xfId="5" applyFont="1" applyFill="1" applyBorder="1" applyAlignment="1">
      <alignment horizontal="left" wrapText="1"/>
    </xf>
    <xf numFmtId="0" fontId="9" fillId="9" borderId="0" xfId="5" applyFont="1" applyFill="1" applyBorder="1" applyAlignment="1">
      <alignment horizontal="center" wrapText="1"/>
    </xf>
    <xf numFmtId="0" fontId="12" fillId="9" borderId="0" xfId="5" applyFont="1" applyFill="1" applyBorder="1" applyAlignment="1">
      <alignment horizontal="left" wrapText="1"/>
    </xf>
    <xf numFmtId="0" fontId="12" fillId="9" borderId="0" xfId="5" applyFont="1" applyFill="1" applyBorder="1" applyAlignment="1">
      <alignment horizontal="center" wrapText="1"/>
    </xf>
    <xf numFmtId="0" fontId="12" fillId="10" borderId="3" xfId="5" applyFont="1" applyFill="1" applyBorder="1" applyAlignment="1">
      <alignment horizontal="center" wrapText="1"/>
    </xf>
    <xf numFmtId="0" fontId="12" fillId="10" borderId="3" xfId="6" applyFont="1" applyFill="1" applyBorder="1" applyAlignment="1">
      <alignment wrapText="1"/>
    </xf>
    <xf numFmtId="49" fontId="12" fillId="10" borderId="3" xfId="6" applyNumberFormat="1" applyFont="1" applyFill="1" applyBorder="1" applyAlignment="1">
      <alignment horizontal="center" wrapText="1"/>
    </xf>
    <xf numFmtId="0" fontId="13" fillId="9" borderId="0" xfId="5" applyFont="1" applyFill="1" applyBorder="1"/>
    <xf numFmtId="165" fontId="13" fillId="9" borderId="0" xfId="5" applyNumberFormat="1" applyFont="1" applyFill="1"/>
    <xf numFmtId="0" fontId="13" fillId="9" borderId="0" xfId="5" applyFont="1" applyFill="1"/>
    <xf numFmtId="0" fontId="14" fillId="9" borderId="3" xfId="6" applyFont="1" applyFill="1" applyBorder="1" applyAlignment="1">
      <alignment wrapText="1"/>
    </xf>
    <xf numFmtId="49" fontId="11" fillId="9" borderId="3" xfId="6" applyNumberFormat="1" applyFont="1" applyFill="1" applyBorder="1" applyAlignment="1">
      <alignment horizontal="center" wrapText="1"/>
    </xf>
    <xf numFmtId="0" fontId="11" fillId="9" borderId="3" xfId="6" applyFont="1" applyFill="1" applyBorder="1" applyAlignment="1">
      <alignment wrapText="1"/>
    </xf>
    <xf numFmtId="165" fontId="13" fillId="9" borderId="0" xfId="5" applyNumberFormat="1" applyFont="1" applyFill="1" applyBorder="1"/>
    <xf numFmtId="168" fontId="22" fillId="9" borderId="0" xfId="1" applyNumberFormat="1" applyFont="1" applyFill="1" applyBorder="1" applyAlignment="1">
      <alignment horizontal="right" wrapText="1" readingOrder="1"/>
    </xf>
    <xf numFmtId="0" fontId="12" fillId="10" borderId="5" xfId="10" applyFont="1" applyFill="1" applyBorder="1" applyAlignment="1">
      <alignment wrapText="1"/>
    </xf>
    <xf numFmtId="49" fontId="12" fillId="10" borderId="5" xfId="10" applyNumberFormat="1" applyFont="1" applyFill="1" applyBorder="1" applyAlignment="1">
      <alignment horizontal="center" vertical="center" wrapText="1"/>
    </xf>
    <xf numFmtId="0" fontId="11" fillId="9" borderId="3" xfId="10" applyFont="1" applyFill="1" applyBorder="1" applyAlignment="1">
      <alignment wrapText="1"/>
    </xf>
    <xf numFmtId="49" fontId="11" fillId="9" borderId="3" xfId="10" applyNumberFormat="1" applyFont="1" applyFill="1" applyBorder="1" applyAlignment="1">
      <alignment horizontal="center" vertical="center" wrapText="1"/>
    </xf>
    <xf numFmtId="0" fontId="12" fillId="9" borderId="3" xfId="10" applyFont="1" applyFill="1" applyBorder="1" applyAlignment="1">
      <alignment wrapText="1"/>
    </xf>
    <xf numFmtId="49" fontId="12" fillId="9" borderId="3" xfId="10" applyNumberFormat="1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wrapText="1"/>
    </xf>
    <xf numFmtId="0" fontId="30" fillId="0" borderId="0" xfId="5" applyFont="1"/>
    <xf numFmtId="164" fontId="30" fillId="0" borderId="0" xfId="11" applyNumberFormat="1" applyFont="1" applyBorder="1" applyAlignment="1" applyProtection="1">
      <alignment horizontal="center"/>
    </xf>
    <xf numFmtId="0" fontId="31" fillId="2" borderId="2" xfId="5" applyFont="1" applyFill="1" applyBorder="1" applyAlignment="1">
      <alignment horizontal="center" vertical="center" wrapText="1"/>
    </xf>
    <xf numFmtId="166" fontId="30" fillId="0" borderId="0" xfId="5" applyNumberFormat="1" applyFont="1" applyBorder="1" applyAlignment="1">
      <alignment horizontal="center" wrapText="1"/>
    </xf>
    <xf numFmtId="166" fontId="31" fillId="0" borderId="0" xfId="5" applyNumberFormat="1" applyFont="1" applyBorder="1" applyAlignment="1">
      <alignment horizontal="right" wrapText="1"/>
    </xf>
    <xf numFmtId="166" fontId="31" fillId="7" borderId="3" xfId="5" applyNumberFormat="1" applyFont="1" applyFill="1" applyBorder="1" applyAlignment="1">
      <alignment horizontal="center" wrapText="1"/>
    </xf>
    <xf numFmtId="166" fontId="30" fillId="7" borderId="4" xfId="5" applyNumberFormat="1" applyFont="1" applyFill="1" applyBorder="1"/>
    <xf numFmtId="164" fontId="30" fillId="7" borderId="3" xfId="11" applyNumberFormat="1" applyFont="1" applyFill="1" applyBorder="1" applyAlignment="1" applyProtection="1">
      <alignment horizontal="center"/>
    </xf>
    <xf numFmtId="166" fontId="31" fillId="8" borderId="3" xfId="5" applyNumberFormat="1" applyFont="1" applyFill="1" applyBorder="1" applyAlignment="1">
      <alignment horizontal="center" vertical="center"/>
    </xf>
    <xf numFmtId="164" fontId="31" fillId="8" borderId="3" xfId="11" applyNumberFormat="1" applyFont="1" applyFill="1" applyBorder="1" applyAlignment="1" applyProtection="1">
      <alignment horizontal="center" vertical="center"/>
    </xf>
    <xf numFmtId="166" fontId="30" fillId="4" borderId="4" xfId="5" applyNumberFormat="1" applyFont="1" applyFill="1" applyBorder="1" applyAlignment="1">
      <alignment horizontal="center" vertical="center"/>
    </xf>
    <xf numFmtId="164" fontId="30" fillId="4" borderId="3" xfId="11" applyNumberFormat="1" applyFont="1" applyFill="1" applyBorder="1" applyAlignment="1" applyProtection="1">
      <alignment horizontal="center" vertical="center"/>
    </xf>
    <xf numFmtId="166" fontId="31" fillId="8" borderId="4" xfId="5" applyNumberFormat="1" applyFont="1" applyFill="1" applyBorder="1" applyAlignment="1">
      <alignment horizontal="center" vertical="center"/>
    </xf>
    <xf numFmtId="166" fontId="31" fillId="6" borderId="3" xfId="5" applyNumberFormat="1" applyFont="1" applyFill="1" applyBorder="1" applyAlignment="1">
      <alignment horizontal="center" vertical="center"/>
    </xf>
    <xf numFmtId="166" fontId="32" fillId="0" borderId="6" xfId="5" applyNumberFormat="1" applyFont="1" applyBorder="1" applyAlignment="1">
      <alignment horizontal="center" wrapText="1"/>
    </xf>
    <xf numFmtId="166" fontId="32" fillId="0" borderId="6" xfId="5" applyNumberFormat="1" applyFont="1" applyBorder="1" applyAlignment="1">
      <alignment wrapText="1"/>
    </xf>
    <xf numFmtId="164" fontId="32" fillId="0" borderId="6" xfId="11" applyNumberFormat="1" applyFont="1" applyBorder="1" applyAlignment="1" applyProtection="1">
      <alignment horizontal="center" wrapText="1"/>
    </xf>
    <xf numFmtId="166" fontId="31" fillId="6" borderId="7" xfId="5" applyNumberFormat="1" applyFont="1" applyFill="1" applyBorder="1" applyAlignment="1">
      <alignment horizontal="center"/>
    </xf>
    <xf numFmtId="166" fontId="31" fillId="11" borderId="3" xfId="5" applyNumberFormat="1" applyFont="1" applyFill="1" applyBorder="1" applyAlignment="1">
      <alignment horizontal="center" vertical="center"/>
    </xf>
    <xf numFmtId="164" fontId="31" fillId="11" borderId="3" xfId="11" applyNumberFormat="1" applyFont="1" applyFill="1" applyBorder="1" applyAlignment="1" applyProtection="1">
      <alignment horizontal="center" vertical="center"/>
    </xf>
    <xf numFmtId="166" fontId="30" fillId="11" borderId="3" xfId="5" applyNumberFormat="1" applyFont="1" applyFill="1" applyBorder="1" applyAlignment="1">
      <alignment horizontal="center" vertical="center"/>
    </xf>
    <xf numFmtId="164" fontId="30" fillId="11" borderId="3" xfId="11" applyNumberFormat="1" applyFont="1" applyFill="1" applyBorder="1" applyAlignment="1" applyProtection="1">
      <alignment horizontal="center" vertical="center"/>
    </xf>
    <xf numFmtId="165" fontId="31" fillId="11" borderId="3" xfId="5" applyNumberFormat="1" applyFont="1" applyFill="1" applyBorder="1" applyAlignment="1">
      <alignment horizontal="center" vertical="center"/>
    </xf>
    <xf numFmtId="166" fontId="30" fillId="13" borderId="3" xfId="5" applyNumberFormat="1" applyFont="1" applyFill="1" applyBorder="1" applyAlignment="1">
      <alignment horizontal="center" vertical="center"/>
    </xf>
    <xf numFmtId="164" fontId="30" fillId="13" borderId="3" xfId="11" applyNumberFormat="1" applyFont="1" applyFill="1" applyBorder="1" applyAlignment="1" applyProtection="1">
      <alignment horizontal="center" vertical="center"/>
    </xf>
    <xf numFmtId="165" fontId="31" fillId="15" borderId="3" xfId="5" applyNumberFormat="1" applyFont="1" applyFill="1" applyBorder="1" applyAlignment="1">
      <alignment horizontal="center" vertical="center"/>
    </xf>
    <xf numFmtId="164" fontId="31" fillId="15" borderId="3" xfId="11" applyNumberFormat="1" applyFont="1" applyFill="1" applyBorder="1" applyAlignment="1" applyProtection="1">
      <alignment horizontal="center" vertical="center"/>
    </xf>
    <xf numFmtId="166" fontId="31" fillId="15" borderId="3" xfId="5" applyNumberFormat="1" applyFont="1" applyFill="1" applyBorder="1" applyAlignment="1">
      <alignment horizontal="center" vertical="center"/>
    </xf>
    <xf numFmtId="165" fontId="30" fillId="0" borderId="0" xfId="5" applyNumberFormat="1" applyFont="1" applyBorder="1"/>
    <xf numFmtId="165" fontId="30" fillId="0" borderId="0" xfId="5" applyNumberFormat="1" applyFont="1"/>
    <xf numFmtId="0" fontId="31" fillId="2" borderId="5" xfId="5" applyFont="1" applyFill="1" applyBorder="1" applyAlignment="1">
      <alignment horizontal="center" vertical="center" wrapText="1"/>
    </xf>
    <xf numFmtId="166" fontId="31" fillId="3" borderId="3" xfId="7" applyNumberFormat="1" applyFont="1" applyFill="1" applyBorder="1" applyAlignment="1">
      <alignment horizontal="center" vertical="center" wrapText="1"/>
    </xf>
    <xf numFmtId="166" fontId="30" fillId="4" borderId="3" xfId="7" applyNumberFormat="1" applyFont="1" applyFill="1" applyBorder="1" applyAlignment="1">
      <alignment horizontal="center" vertical="center" wrapText="1"/>
    </xf>
    <xf numFmtId="166" fontId="32" fillId="5" borderId="3" xfId="7" applyNumberFormat="1" applyFont="1" applyFill="1" applyBorder="1" applyAlignment="1">
      <alignment horizontal="center" vertical="center" wrapText="1"/>
    </xf>
    <xf numFmtId="166" fontId="31" fillId="7" borderId="3" xfId="5" applyNumberFormat="1" applyFont="1" applyFill="1" applyBorder="1" applyAlignment="1">
      <alignment horizontal="center" vertical="center" wrapText="1"/>
    </xf>
    <xf numFmtId="165" fontId="10" fillId="9" borderId="0" xfId="5" applyNumberFormat="1" applyFont="1" applyFill="1" applyAlignment="1">
      <alignment horizontal="center" wrapText="1"/>
    </xf>
    <xf numFmtId="0" fontId="10" fillId="9" borderId="0" xfId="5" applyFont="1" applyFill="1"/>
    <xf numFmtId="165" fontId="10" fillId="9" borderId="0" xfId="5" applyNumberFormat="1" applyFont="1" applyFill="1"/>
    <xf numFmtId="165" fontId="19" fillId="10" borderId="3" xfId="5" applyNumberFormat="1" applyFont="1" applyFill="1" applyBorder="1" applyAlignment="1">
      <alignment horizontal="center" vertical="center" wrapText="1" readingOrder="1"/>
    </xf>
    <xf numFmtId="165" fontId="10" fillId="9" borderId="0" xfId="5" applyNumberFormat="1" applyFont="1" applyFill="1" applyBorder="1" applyAlignment="1">
      <alignment horizontal="center" vertical="center" readingOrder="1"/>
    </xf>
    <xf numFmtId="165" fontId="10" fillId="9" borderId="0" xfId="5" applyNumberFormat="1" applyFont="1" applyFill="1" applyBorder="1" applyAlignment="1">
      <alignment horizontal="center" vertical="center" wrapText="1" readingOrder="1"/>
    </xf>
    <xf numFmtId="165" fontId="19" fillId="9" borderId="0" xfId="5" applyNumberFormat="1" applyFont="1" applyFill="1" applyBorder="1" applyAlignment="1">
      <alignment horizontal="center" vertical="center" readingOrder="1"/>
    </xf>
    <xf numFmtId="165" fontId="10" fillId="10" borderId="3" xfId="5" applyNumberFormat="1" applyFont="1" applyFill="1" applyBorder="1" applyAlignment="1">
      <alignment horizontal="center" vertical="center" readingOrder="1"/>
    </xf>
    <xf numFmtId="165" fontId="10" fillId="10" borderId="4" xfId="5" applyNumberFormat="1" applyFont="1" applyFill="1" applyBorder="1" applyAlignment="1">
      <alignment horizontal="center" vertical="center" readingOrder="1"/>
    </xf>
    <xf numFmtId="165" fontId="35" fillId="9" borderId="0" xfId="5" applyNumberFormat="1" applyFont="1" applyFill="1" applyAlignment="1">
      <alignment horizontal="center" wrapText="1"/>
    </xf>
    <xf numFmtId="0" fontId="35" fillId="9" borderId="0" xfId="5" applyFont="1" applyFill="1"/>
    <xf numFmtId="165" fontId="35" fillId="9" borderId="0" xfId="5" applyNumberFormat="1" applyFont="1" applyFill="1" applyBorder="1"/>
    <xf numFmtId="3" fontId="35" fillId="9" borderId="0" xfId="5" applyNumberFormat="1" applyFont="1" applyFill="1"/>
    <xf numFmtId="165" fontId="35" fillId="9" borderId="0" xfId="5" applyNumberFormat="1" applyFont="1" applyFill="1"/>
    <xf numFmtId="165" fontId="30" fillId="9" borderId="0" xfId="5" applyNumberFormat="1" applyFont="1" applyFill="1" applyAlignment="1">
      <alignment horizontal="center" wrapText="1"/>
    </xf>
    <xf numFmtId="0" fontId="30" fillId="9" borderId="0" xfId="5" applyFont="1" applyFill="1"/>
    <xf numFmtId="0" fontId="30" fillId="9" borderId="0" xfId="5" applyFont="1" applyFill="1" applyBorder="1" applyAlignment="1"/>
    <xf numFmtId="0" fontId="30" fillId="9" borderId="0" xfId="5" applyFont="1" applyFill="1" applyBorder="1"/>
    <xf numFmtId="165" fontId="31" fillId="10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30" fillId="9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31" fillId="10" borderId="3" xfId="5" applyNumberFormat="1" applyFont="1" applyFill="1" applyBorder="1" applyAlignment="1">
      <alignment horizontal="center" vertical="center" wrapText="1" readingOrder="1"/>
    </xf>
    <xf numFmtId="165" fontId="31" fillId="10" borderId="3" xfId="5" applyNumberFormat="1" applyFont="1" applyFill="1" applyBorder="1" applyAlignment="1">
      <alignment horizontal="center" vertical="center" readingOrder="1"/>
    </xf>
    <xf numFmtId="165" fontId="30" fillId="9" borderId="3" xfId="5" applyNumberFormat="1" applyFont="1" applyFill="1" applyBorder="1" applyAlignment="1">
      <alignment horizontal="center" vertical="center" readingOrder="1"/>
    </xf>
    <xf numFmtId="0" fontId="30" fillId="10" borderId="3" xfId="5" applyFont="1" applyFill="1" applyBorder="1" applyAlignment="1">
      <alignment horizontal="center" vertical="center" readingOrder="1"/>
    </xf>
    <xf numFmtId="167" fontId="30" fillId="10" borderId="3" xfId="5" applyNumberFormat="1" applyFont="1" applyFill="1" applyBorder="1" applyAlignment="1">
      <alignment horizontal="center" vertical="center" readingOrder="1"/>
    </xf>
    <xf numFmtId="165" fontId="31" fillId="9" borderId="10" xfId="5" applyNumberFormat="1" applyFont="1" applyFill="1" applyBorder="1"/>
    <xf numFmtId="165" fontId="30" fillId="9" borderId="10" xfId="5" applyNumberFormat="1" applyFont="1" applyFill="1" applyBorder="1"/>
    <xf numFmtId="165" fontId="30" fillId="9" borderId="10" xfId="6" applyNumberFormat="1" applyFont="1" applyFill="1" applyBorder="1" applyAlignment="1">
      <alignment horizontal="right" wrapText="1"/>
    </xf>
    <xf numFmtId="165" fontId="31" fillId="9" borderId="10" xfId="5" applyNumberFormat="1" applyFont="1" applyFill="1" applyBorder="1" applyAlignment="1">
      <alignment horizontal="right"/>
    </xf>
    <xf numFmtId="165" fontId="30" fillId="9" borderId="10" xfId="5" applyNumberFormat="1" applyFont="1" applyFill="1" applyBorder="1" applyAlignment="1">
      <alignment horizontal="right"/>
    </xf>
    <xf numFmtId="0" fontId="34" fillId="9" borderId="0" xfId="5" applyFont="1" applyFill="1" applyBorder="1"/>
    <xf numFmtId="0" fontId="34" fillId="9" borderId="0" xfId="5" applyFont="1" applyFill="1"/>
    <xf numFmtId="166" fontId="30" fillId="7" borderId="3" xfId="5" applyNumberFormat="1" applyFont="1" applyFill="1" applyBorder="1" applyAlignment="1">
      <alignment horizontal="center"/>
    </xf>
    <xf numFmtId="164" fontId="31" fillId="8" borderId="3" xfId="11" applyNumberFormat="1" applyFont="1" applyFill="1" applyBorder="1" applyAlignment="1" applyProtection="1">
      <alignment horizontal="center" vertical="center" wrapText="1"/>
    </xf>
    <xf numFmtId="164" fontId="30" fillId="4" borderId="3" xfId="11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30" fillId="0" borderId="0" xfId="5" applyFont="1" applyAlignment="1">
      <alignment wrapText="1"/>
    </xf>
    <xf numFmtId="0" fontId="30" fillId="0" borderId="0" xfId="5" applyFont="1" applyAlignment="1">
      <alignment horizontal="center"/>
    </xf>
    <xf numFmtId="0" fontId="36" fillId="0" borderId="0" xfId="5" applyFont="1"/>
    <xf numFmtId="166" fontId="31" fillId="3" borderId="3" xfId="7" applyNumberFormat="1" applyFont="1" applyFill="1" applyBorder="1" applyAlignment="1">
      <alignment vertical="center" wrapText="1"/>
    </xf>
    <xf numFmtId="0" fontId="30" fillId="0" borderId="0" xfId="5" applyFont="1" applyAlignment="1">
      <alignment vertical="center"/>
    </xf>
    <xf numFmtId="166" fontId="38" fillId="4" borderId="3" xfId="7" applyNumberFormat="1" applyFont="1" applyFill="1" applyBorder="1" applyAlignment="1">
      <alignment vertical="center" wrapText="1"/>
    </xf>
    <xf numFmtId="166" fontId="30" fillId="4" borderId="3" xfId="5" applyNumberFormat="1" applyFont="1" applyFill="1" applyBorder="1" applyAlignment="1">
      <alignment vertical="center" wrapText="1"/>
    </xf>
    <xf numFmtId="166" fontId="32" fillId="5" borderId="3" xfId="7" applyNumberFormat="1" applyFont="1" applyFill="1" applyBorder="1" applyAlignment="1">
      <alignment vertical="center" wrapText="1"/>
    </xf>
    <xf numFmtId="166" fontId="39" fillId="3" borderId="3" xfId="7" applyNumberFormat="1" applyFont="1" applyFill="1" applyBorder="1" applyAlignment="1">
      <alignment vertical="center" wrapText="1"/>
    </xf>
    <xf numFmtId="166" fontId="30" fillId="4" borderId="3" xfId="1" applyNumberFormat="1" applyFont="1" applyFill="1" applyBorder="1" applyAlignment="1">
      <alignment horizontal="left" wrapText="1" readingOrder="1"/>
    </xf>
    <xf numFmtId="166" fontId="31" fillId="4" borderId="3" xfId="7" applyNumberFormat="1" applyFont="1" applyFill="1" applyBorder="1" applyAlignment="1">
      <alignment vertical="center" wrapText="1"/>
    </xf>
    <xf numFmtId="166" fontId="31" fillId="4" borderId="3" xfId="7" applyNumberFormat="1" applyFont="1" applyFill="1" applyBorder="1" applyAlignment="1">
      <alignment horizontal="center" vertical="center" wrapText="1"/>
    </xf>
    <xf numFmtId="166" fontId="32" fillId="5" borderId="3" xfId="1" applyNumberFormat="1" applyFont="1" applyFill="1" applyBorder="1" applyAlignment="1">
      <alignment horizontal="left" wrapText="1" readingOrder="1"/>
    </xf>
    <xf numFmtId="166" fontId="32" fillId="5" borderId="0" xfId="1" applyNumberFormat="1" applyFont="1" applyFill="1" applyBorder="1" applyAlignment="1">
      <alignment horizontal="left" wrapText="1" readingOrder="1"/>
    </xf>
    <xf numFmtId="166" fontId="32" fillId="5" borderId="0" xfId="7" applyNumberFormat="1" applyFont="1" applyFill="1" applyBorder="1" applyAlignment="1">
      <alignment vertical="center" wrapText="1"/>
    </xf>
    <xf numFmtId="165" fontId="30" fillId="0" borderId="0" xfId="5" applyNumberFormat="1" applyFont="1" applyAlignment="1">
      <alignment vertical="center"/>
    </xf>
    <xf numFmtId="166" fontId="30" fillId="4" borderId="3" xfId="2" applyNumberFormat="1" applyFont="1" applyFill="1" applyBorder="1" applyAlignment="1">
      <alignment wrapText="1"/>
    </xf>
    <xf numFmtId="166" fontId="36" fillId="4" borderId="3" xfId="1" applyNumberFormat="1" applyFont="1" applyFill="1" applyBorder="1" applyAlignment="1">
      <alignment horizontal="left" wrapText="1" readingOrder="1"/>
    </xf>
    <xf numFmtId="166" fontId="31" fillId="6" borderId="3" xfId="5" applyNumberFormat="1" applyFont="1" applyFill="1" applyBorder="1" applyAlignment="1">
      <alignment horizontal="left" vertical="center" wrapText="1"/>
    </xf>
    <xf numFmtId="166" fontId="30" fillId="6" borderId="3" xfId="5" applyNumberFormat="1" applyFont="1" applyFill="1" applyBorder="1" applyAlignment="1">
      <alignment horizontal="center" vertical="center" wrapText="1"/>
    </xf>
    <xf numFmtId="166" fontId="31" fillId="0" borderId="0" xfId="5" applyNumberFormat="1" applyFont="1" applyBorder="1" applyAlignment="1">
      <alignment horizontal="left" wrapText="1"/>
    </xf>
    <xf numFmtId="166" fontId="31" fillId="0" borderId="0" xfId="5" applyNumberFormat="1" applyFont="1" applyBorder="1" applyAlignment="1">
      <alignment horizontal="center"/>
    </xf>
    <xf numFmtId="166" fontId="31" fillId="8" borderId="3" xfId="6" applyNumberFormat="1" applyFont="1" applyFill="1" applyBorder="1" applyAlignment="1">
      <alignment wrapText="1"/>
    </xf>
    <xf numFmtId="166" fontId="31" fillId="8" borderId="3" xfId="6" applyNumberFormat="1" applyFont="1" applyFill="1" applyBorder="1" applyAlignment="1">
      <alignment horizontal="center" wrapText="1"/>
    </xf>
    <xf numFmtId="0" fontId="31" fillId="0" borderId="0" xfId="5" applyFont="1"/>
    <xf numFmtId="166" fontId="38" fillId="4" borderId="3" xfId="6" applyNumberFormat="1" applyFont="1" applyFill="1" applyBorder="1" applyAlignment="1">
      <alignment wrapText="1"/>
    </xf>
    <xf numFmtId="166" fontId="30" fillId="4" borderId="3" xfId="6" applyNumberFormat="1" applyFont="1" applyFill="1" applyBorder="1" applyAlignment="1">
      <alignment horizontal="center" wrapText="1"/>
    </xf>
    <xf numFmtId="49" fontId="30" fillId="4" borderId="3" xfId="6" applyNumberFormat="1" applyFont="1" applyFill="1" applyBorder="1" applyAlignment="1">
      <alignment horizontal="center" wrapText="1"/>
    </xf>
    <xf numFmtId="166" fontId="30" fillId="4" borderId="3" xfId="6" applyNumberFormat="1" applyFont="1" applyFill="1" applyBorder="1" applyAlignment="1">
      <alignment wrapText="1"/>
    </xf>
    <xf numFmtId="166" fontId="31" fillId="6" borderId="3" xfId="6" applyNumberFormat="1" applyFont="1" applyFill="1" applyBorder="1" applyAlignment="1">
      <alignment wrapText="1"/>
    </xf>
    <xf numFmtId="166" fontId="31" fillId="6" borderId="3" xfId="6" applyNumberFormat="1" applyFont="1" applyFill="1" applyBorder="1" applyAlignment="1">
      <alignment horizontal="center" wrapText="1"/>
    </xf>
    <xf numFmtId="166" fontId="31" fillId="0" borderId="0" xfId="5" applyNumberFormat="1" applyFont="1"/>
    <xf numFmtId="166" fontId="31" fillId="6" borderId="8" xfId="5" applyNumberFormat="1" applyFont="1" applyFill="1" applyBorder="1" applyAlignment="1">
      <alignment horizontal="center"/>
    </xf>
    <xf numFmtId="164" fontId="30" fillId="6" borderId="3" xfId="11" applyNumberFormat="1" applyFont="1" applyFill="1" applyBorder="1" applyAlignment="1" applyProtection="1">
      <alignment horizontal="center"/>
    </xf>
    <xf numFmtId="0" fontId="30" fillId="0" borderId="0" xfId="5" applyFont="1" applyBorder="1"/>
    <xf numFmtId="166" fontId="31" fillId="11" borderId="3" xfId="10" applyNumberFormat="1" applyFont="1" applyFill="1" applyBorder="1" applyAlignment="1">
      <alignment wrapText="1"/>
    </xf>
    <xf numFmtId="166" fontId="40" fillId="11" borderId="3" xfId="10" applyNumberFormat="1" applyFont="1" applyFill="1" applyBorder="1" applyAlignment="1">
      <alignment horizontal="center" vertical="center" wrapText="1"/>
    </xf>
    <xf numFmtId="166" fontId="30" fillId="12" borderId="3" xfId="10" applyNumberFormat="1" applyFont="1" applyFill="1" applyBorder="1" applyAlignment="1">
      <alignment wrapText="1"/>
    </xf>
    <xf numFmtId="166" fontId="41" fillId="13" borderId="3" xfId="10" applyNumberFormat="1" applyFont="1" applyFill="1" applyBorder="1" applyAlignment="1">
      <alignment horizontal="center" vertical="center" wrapText="1"/>
    </xf>
    <xf numFmtId="166" fontId="31" fillId="14" borderId="3" xfId="10" applyNumberFormat="1" applyFont="1" applyFill="1" applyBorder="1" applyAlignment="1">
      <alignment wrapText="1"/>
    </xf>
    <xf numFmtId="166" fontId="40" fillId="15" borderId="3" xfId="10" applyNumberFormat="1" applyFont="1" applyFill="1" applyBorder="1" applyAlignment="1">
      <alignment horizontal="center" vertical="center" wrapText="1"/>
    </xf>
    <xf numFmtId="164" fontId="30" fillId="15" borderId="3" xfId="11" applyNumberFormat="1" applyFont="1" applyFill="1" applyBorder="1" applyAlignment="1" applyProtection="1">
      <alignment horizontal="center" vertical="center"/>
    </xf>
    <xf numFmtId="166" fontId="30" fillId="12" borderId="3" xfId="1" applyNumberFormat="1" applyFont="1" applyFill="1" applyBorder="1" applyAlignment="1">
      <alignment horizontal="left" wrapText="1" readingOrder="1"/>
    </xf>
    <xf numFmtId="0" fontId="15" fillId="16" borderId="3" xfId="7" applyFont="1" applyFill="1" applyBorder="1" applyAlignment="1">
      <alignment vertical="center" wrapText="1"/>
    </xf>
    <xf numFmtId="49" fontId="21" fillId="16" borderId="3" xfId="7" applyNumberFormat="1" applyFont="1" applyFill="1" applyBorder="1" applyAlignment="1">
      <alignment horizontal="center" vertical="center" wrapText="1"/>
    </xf>
    <xf numFmtId="0" fontId="12" fillId="10" borderId="3" xfId="5" applyFont="1" applyFill="1" applyBorder="1" applyAlignment="1">
      <alignment horizontal="left" wrapText="1"/>
    </xf>
    <xf numFmtId="0" fontId="1" fillId="0" borderId="0" xfId="18" applyFill="1"/>
    <xf numFmtId="0" fontId="1" fillId="0" borderId="0" xfId="18" applyFont="1" applyFill="1" applyAlignment="1">
      <alignment vertical="center"/>
    </xf>
    <xf numFmtId="0" fontId="17" fillId="0" borderId="0" xfId="18" applyFont="1" applyFill="1" applyAlignment="1">
      <alignment horizontal="center" vertical="center"/>
    </xf>
    <xf numFmtId="0" fontId="1" fillId="0" borderId="0" xfId="18" applyFill="1" applyAlignment="1">
      <alignment vertical="top" wrapText="1"/>
    </xf>
    <xf numFmtId="0" fontId="1" fillId="0" borderId="0" xfId="18" applyFill="1" applyAlignment="1">
      <alignment wrapText="1"/>
    </xf>
    <xf numFmtId="165" fontId="42" fillId="0" borderId="0" xfId="18" applyNumberFormat="1" applyFont="1" applyFill="1" applyAlignment="1">
      <alignment wrapText="1"/>
    </xf>
    <xf numFmtId="165" fontId="42" fillId="0" borderId="0" xfId="18" applyNumberFormat="1" applyFont="1" applyFill="1" applyAlignment="1">
      <alignment vertical="center" wrapText="1"/>
    </xf>
    <xf numFmtId="0" fontId="43" fillId="0" borderId="0" xfId="18" applyFont="1" applyFill="1"/>
    <xf numFmtId="0" fontId="1" fillId="0" borderId="0" xfId="18" applyFont="1" applyFill="1"/>
    <xf numFmtId="0" fontId="17" fillId="0" borderId="3" xfId="18" applyFont="1" applyFill="1" applyBorder="1" applyAlignment="1">
      <alignment horizontal="center" vertical="center"/>
    </xf>
    <xf numFmtId="165" fontId="25" fillId="0" borderId="3" xfId="18" applyNumberFormat="1" applyFont="1" applyFill="1" applyBorder="1" applyAlignment="1">
      <alignment vertical="center"/>
    </xf>
    <xf numFmtId="0" fontId="27" fillId="0" borderId="3" xfId="18" applyFont="1" applyFill="1" applyBorder="1" applyAlignment="1">
      <alignment horizontal="center" vertical="center"/>
    </xf>
    <xf numFmtId="0" fontId="27" fillId="0" borderId="3" xfId="18" applyFont="1" applyFill="1" applyBorder="1" applyAlignment="1">
      <alignment vertical="top" wrapText="1"/>
    </xf>
    <xf numFmtId="165" fontId="44" fillId="0" borderId="3" xfId="18" applyNumberFormat="1" applyFont="1" applyFill="1" applyBorder="1" applyAlignment="1">
      <alignment horizontal="right" vertical="center"/>
    </xf>
    <xf numFmtId="0" fontId="26" fillId="0" borderId="0" xfId="18" applyFont="1" applyFill="1"/>
    <xf numFmtId="0" fontId="17" fillId="0" borderId="3" xfId="18" applyFont="1" applyFill="1" applyBorder="1" applyAlignment="1">
      <alignment wrapText="1"/>
    </xf>
    <xf numFmtId="0" fontId="17" fillId="0" borderId="3" xfId="18" applyFont="1" applyFill="1" applyBorder="1" applyAlignment="1">
      <alignment horizontal="center"/>
    </xf>
    <xf numFmtId="165" fontId="45" fillId="0" borderId="3" xfId="18" applyNumberFormat="1" applyFont="1" applyFill="1" applyBorder="1" applyAlignment="1">
      <alignment horizontal="right" vertical="center"/>
    </xf>
    <xf numFmtId="165" fontId="45" fillId="0" borderId="3" xfId="18" applyNumberFormat="1" applyFont="1" applyFill="1" applyBorder="1" applyAlignment="1">
      <alignment vertical="center"/>
    </xf>
    <xf numFmtId="0" fontId="46" fillId="0" borderId="3" xfId="18" applyFont="1" applyFill="1" applyBorder="1" applyAlignment="1">
      <alignment horizontal="center" vertical="center"/>
    </xf>
    <xf numFmtId="165" fontId="17" fillId="0" borderId="3" xfId="18" applyNumberFormat="1" applyFont="1" applyFill="1" applyBorder="1" applyAlignment="1">
      <alignment horizontal="right" vertical="center"/>
    </xf>
    <xf numFmtId="0" fontId="47" fillId="0" borderId="0" xfId="18" applyFont="1" applyFill="1"/>
    <xf numFmtId="49" fontId="1" fillId="0" borderId="0" xfId="18" applyNumberFormat="1" applyFont="1" applyFill="1"/>
    <xf numFmtId="165" fontId="44" fillId="0" borderId="3" xfId="18" applyNumberFormat="1" applyFont="1" applyFill="1" applyBorder="1" applyAlignment="1">
      <alignment vertical="center"/>
    </xf>
    <xf numFmtId="165" fontId="27" fillId="0" borderId="3" xfId="18" applyNumberFormat="1" applyFont="1" applyFill="1" applyBorder="1" applyAlignment="1">
      <alignment horizontal="right" vertical="center"/>
    </xf>
    <xf numFmtId="0" fontId="1" fillId="0" borderId="0" xfId="18" applyFont="1" applyFill="1" applyAlignment="1">
      <alignment horizontal="left"/>
    </xf>
    <xf numFmtId="165" fontId="43" fillId="0" borderId="0" xfId="18" applyNumberFormat="1" applyFont="1" applyFill="1"/>
    <xf numFmtId="165" fontId="1" fillId="0" borderId="0" xfId="18" applyNumberFormat="1" applyFill="1"/>
    <xf numFmtId="0" fontId="17" fillId="18" borderId="3" xfId="18" applyFont="1" applyFill="1" applyBorder="1" applyAlignment="1">
      <alignment horizontal="center" vertical="center"/>
    </xf>
    <xf numFmtId="0" fontId="13" fillId="18" borderId="3" xfId="18" applyFont="1" applyFill="1" applyBorder="1" applyAlignment="1">
      <alignment horizontal="left" vertical="top" wrapText="1"/>
    </xf>
    <xf numFmtId="0" fontId="13" fillId="18" borderId="3" xfId="18" applyFont="1" applyFill="1" applyBorder="1" applyAlignment="1">
      <alignment horizontal="center" wrapText="1"/>
    </xf>
    <xf numFmtId="165" fontId="25" fillId="18" borderId="3" xfId="18" applyNumberFormat="1" applyFont="1" applyFill="1" applyBorder="1"/>
    <xf numFmtId="165" fontId="25" fillId="18" borderId="3" xfId="18" applyNumberFormat="1" applyFont="1" applyFill="1" applyBorder="1" applyAlignment="1">
      <alignment vertical="center"/>
    </xf>
    <xf numFmtId="164" fontId="31" fillId="10" borderId="3" xfId="69" applyNumberFormat="1" applyFont="1" applyFill="1" applyBorder="1" applyAlignment="1">
      <alignment horizontal="center" vertical="center" wrapText="1" readingOrder="1"/>
    </xf>
    <xf numFmtId="164" fontId="30" fillId="9" borderId="3" xfId="69" applyNumberFormat="1" applyFont="1" applyFill="1" applyBorder="1" applyAlignment="1">
      <alignment horizontal="center" vertical="center" wrapText="1" readingOrder="1"/>
    </xf>
    <xf numFmtId="164" fontId="30" fillId="9" borderId="3" xfId="69" applyNumberFormat="1" applyFont="1" applyFill="1" applyBorder="1" applyAlignment="1">
      <alignment horizontal="center" vertical="center" readingOrder="1"/>
    </xf>
    <xf numFmtId="164" fontId="32" fillId="16" borderId="3" xfId="69" applyNumberFormat="1" applyFont="1" applyFill="1" applyBorder="1" applyAlignment="1">
      <alignment horizontal="center" vertical="center" wrapText="1" readingOrder="1"/>
    </xf>
    <xf numFmtId="164" fontId="30" fillId="16" borderId="3" xfId="69" applyNumberFormat="1" applyFont="1" applyFill="1" applyBorder="1" applyAlignment="1">
      <alignment horizontal="center" vertical="center" readingOrder="1"/>
    </xf>
    <xf numFmtId="165" fontId="13" fillId="10" borderId="3" xfId="9" applyNumberFormat="1" applyFont="1" applyFill="1" applyBorder="1" applyAlignment="1" applyProtection="1">
      <alignment horizontal="center" vertical="center" wrapText="1" readingOrder="1"/>
      <protection locked="0"/>
    </xf>
    <xf numFmtId="166" fontId="13" fillId="10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9" fillId="9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49" fillId="16" borderId="3" xfId="9" applyNumberFormat="1" applyFont="1" applyFill="1" applyBorder="1" applyAlignment="1" applyProtection="1">
      <alignment horizontal="center" vertical="center" wrapText="1" readingOrder="1"/>
      <protection locked="0"/>
    </xf>
    <xf numFmtId="0" fontId="36" fillId="0" borderId="0" xfId="5" applyFont="1" applyAlignment="1">
      <alignment horizontal="right"/>
    </xf>
    <xf numFmtId="9" fontId="31" fillId="6" borderId="3" xfId="69" applyFont="1" applyFill="1" applyBorder="1" applyAlignment="1">
      <alignment horizontal="center" vertical="center"/>
    </xf>
    <xf numFmtId="9" fontId="31" fillId="8" borderId="3" xfId="69" applyFont="1" applyFill="1" applyBorder="1" applyAlignment="1">
      <alignment horizontal="center" vertical="center" wrapText="1"/>
    </xf>
    <xf numFmtId="165" fontId="31" fillId="2" borderId="5" xfId="5" applyNumberFormat="1" applyFont="1" applyFill="1" applyBorder="1" applyAlignment="1">
      <alignment horizontal="center" vertical="center" wrapText="1"/>
    </xf>
    <xf numFmtId="165" fontId="13" fillId="10" borderId="3" xfId="5" applyNumberFormat="1" applyFont="1" applyFill="1" applyBorder="1" applyAlignment="1">
      <alignment horizontal="center" vertical="center" readingOrder="1"/>
    </xf>
    <xf numFmtId="166" fontId="31" fillId="6" borderId="4" xfId="5" applyNumberFormat="1" applyFont="1" applyFill="1" applyBorder="1" applyAlignment="1">
      <alignment horizontal="left"/>
    </xf>
    <xf numFmtId="165" fontId="31" fillId="20" borderId="3" xfId="5" applyNumberFormat="1" applyFont="1" applyFill="1" applyBorder="1" applyAlignment="1">
      <alignment horizontal="center" vertical="center" wrapText="1"/>
    </xf>
    <xf numFmtId="9" fontId="31" fillId="10" borderId="3" xfId="69" applyFont="1" applyFill="1" applyBorder="1" applyAlignment="1">
      <alignment horizontal="center" vertical="center" readingOrder="1"/>
    </xf>
    <xf numFmtId="9" fontId="30" fillId="9" borderId="3" xfId="69" applyFont="1" applyFill="1" applyBorder="1" applyAlignment="1">
      <alignment horizontal="center" vertical="center" readingOrder="1"/>
    </xf>
    <xf numFmtId="49" fontId="1" fillId="0" borderId="0" xfId="18" applyNumberFormat="1" applyFont="1" applyFill="1" applyAlignment="1">
      <alignment horizontal="left"/>
    </xf>
    <xf numFmtId="0" fontId="9" fillId="0" borderId="3" xfId="18" applyFont="1" applyFill="1" applyBorder="1" applyAlignment="1">
      <alignment horizontal="center" vertical="center"/>
    </xf>
    <xf numFmtId="0" fontId="48" fillId="0" borderId="3" xfId="18" applyFont="1" applyFill="1" applyBorder="1" applyAlignment="1">
      <alignment vertical="top" wrapText="1"/>
    </xf>
    <xf numFmtId="0" fontId="48" fillId="0" borderId="3" xfId="18" applyFont="1" applyFill="1" applyBorder="1" applyAlignment="1">
      <alignment wrapText="1"/>
    </xf>
    <xf numFmtId="165" fontId="25" fillId="0" borderId="3" xfId="18" applyNumberFormat="1" applyFont="1" applyFill="1" applyBorder="1" applyAlignment="1">
      <alignment wrapText="1"/>
    </xf>
    <xf numFmtId="165" fontId="24" fillId="17" borderId="3" xfId="18" applyNumberFormat="1" applyFont="1" applyFill="1" applyBorder="1" applyAlignment="1">
      <alignment horizontal="center" vertical="center" wrapText="1"/>
    </xf>
    <xf numFmtId="165" fontId="31" fillId="2" borderId="3" xfId="5" applyNumberFormat="1" applyFont="1" applyFill="1" applyBorder="1" applyAlignment="1">
      <alignment horizontal="center" vertical="center" wrapText="1"/>
    </xf>
    <xf numFmtId="0" fontId="10" fillId="0" borderId="0" xfId="5" applyFont="1"/>
    <xf numFmtId="0" fontId="10" fillId="0" borderId="0" xfId="5" applyFont="1" applyAlignment="1">
      <alignment horizontal="right"/>
    </xf>
    <xf numFmtId="0" fontId="50" fillId="0" borderId="0" xfId="5" applyFont="1"/>
    <xf numFmtId="166" fontId="19" fillId="0" borderId="0" xfId="5" applyNumberFormat="1" applyFont="1" applyBorder="1" applyAlignment="1">
      <alignment horizontal="right" wrapText="1"/>
    </xf>
    <xf numFmtId="166" fontId="19" fillId="0" borderId="0" xfId="5" applyNumberFormat="1" applyFont="1" applyBorder="1" applyAlignment="1">
      <alignment horizontal="right"/>
    </xf>
    <xf numFmtId="166" fontId="10" fillId="7" borderId="4" xfId="5" applyNumberFormat="1" applyFont="1" applyFill="1" applyBorder="1"/>
    <xf numFmtId="166" fontId="10" fillId="7" borderId="3" xfId="5" applyNumberFormat="1" applyFont="1" applyFill="1" applyBorder="1" applyAlignment="1">
      <alignment horizontal="right"/>
    </xf>
    <xf numFmtId="166" fontId="51" fillId="0" borderId="6" xfId="5" applyNumberFormat="1" applyFont="1" applyBorder="1" applyAlignment="1">
      <alignment wrapText="1"/>
    </xf>
    <xf numFmtId="166" fontId="51" fillId="0" borderId="6" xfId="5" applyNumberFormat="1" applyFont="1" applyBorder="1" applyAlignment="1">
      <alignment horizontal="right" wrapText="1"/>
    </xf>
    <xf numFmtId="166" fontId="19" fillId="6" borderId="7" xfId="5" applyNumberFormat="1" applyFont="1" applyFill="1" applyBorder="1" applyAlignment="1">
      <alignment horizontal="center"/>
    </xf>
    <xf numFmtId="166" fontId="19" fillId="6" borderId="8" xfId="5" applyNumberFormat="1" applyFont="1" applyFill="1" applyBorder="1" applyAlignment="1">
      <alignment horizontal="center"/>
    </xf>
    <xf numFmtId="165" fontId="10" fillId="0" borderId="0" xfId="5" applyNumberFormat="1" applyFont="1" applyBorder="1"/>
    <xf numFmtId="165" fontId="10" fillId="0" borderId="0" xfId="5" applyNumberFormat="1" applyFont="1"/>
    <xf numFmtId="166" fontId="31" fillId="11" borderId="8" xfId="0" applyNumberFormat="1" applyFont="1" applyFill="1" applyBorder="1" applyAlignment="1">
      <alignment horizontal="center" vertical="center"/>
    </xf>
    <xf numFmtId="165" fontId="31" fillId="11" borderId="8" xfId="0" applyNumberFormat="1" applyFont="1" applyFill="1" applyBorder="1" applyAlignment="1">
      <alignment horizontal="center" vertical="center"/>
    </xf>
    <xf numFmtId="166" fontId="31" fillId="11" borderId="3" xfId="0" applyNumberFormat="1" applyFont="1" applyFill="1" applyBorder="1" applyAlignment="1">
      <alignment horizontal="center" vertical="center"/>
    </xf>
    <xf numFmtId="165" fontId="30" fillId="13" borderId="3" xfId="0" applyNumberFormat="1" applyFont="1" applyFill="1" applyBorder="1" applyAlignment="1">
      <alignment horizontal="center" vertical="center"/>
    </xf>
    <xf numFmtId="165" fontId="31" fillId="15" borderId="8" xfId="0" applyNumberFormat="1" applyFont="1" applyFill="1" applyBorder="1" applyAlignment="1">
      <alignment horizontal="center" vertical="center"/>
    </xf>
    <xf numFmtId="166" fontId="31" fillId="15" borderId="3" xfId="0" applyNumberFormat="1" applyFont="1" applyFill="1" applyBorder="1" applyAlignment="1">
      <alignment horizontal="center" vertical="center"/>
    </xf>
    <xf numFmtId="166" fontId="31" fillId="15" borderId="8" xfId="0" applyNumberFormat="1" applyFont="1" applyFill="1" applyBorder="1" applyAlignment="1">
      <alignment horizontal="center" vertical="center"/>
    </xf>
    <xf numFmtId="166" fontId="30" fillId="13" borderId="3" xfId="0" applyNumberFormat="1" applyFont="1" applyFill="1" applyBorder="1" applyAlignment="1">
      <alignment horizontal="center" vertical="center"/>
    </xf>
    <xf numFmtId="165" fontId="30" fillId="13" borderId="0" xfId="0" applyNumberFormat="1" applyFont="1" applyFill="1" applyBorder="1" applyAlignment="1">
      <alignment horizontal="center" vertical="center"/>
    </xf>
    <xf numFmtId="165" fontId="31" fillId="15" borderId="3" xfId="0" applyNumberFormat="1" applyFont="1" applyFill="1" applyBorder="1" applyAlignment="1">
      <alignment horizontal="center" vertical="center"/>
    </xf>
    <xf numFmtId="165" fontId="31" fillId="10" borderId="5" xfId="5" applyNumberFormat="1" applyFont="1" applyFill="1" applyBorder="1" applyAlignment="1">
      <alignment horizontal="center"/>
    </xf>
    <xf numFmtId="165" fontId="31" fillId="10" borderId="9" xfId="5" applyNumberFormat="1" applyFont="1" applyFill="1" applyBorder="1" applyAlignment="1">
      <alignment horizontal="center"/>
    </xf>
    <xf numFmtId="165" fontId="30" fillId="9" borderId="4" xfId="5" applyNumberFormat="1" applyFont="1" applyFill="1" applyBorder="1" applyAlignment="1">
      <alignment horizontal="center"/>
    </xf>
    <xf numFmtId="165" fontId="31" fillId="9" borderId="3" xfId="5" applyNumberFormat="1" applyFont="1" applyFill="1" applyBorder="1" applyAlignment="1">
      <alignment horizontal="center"/>
    </xf>
    <xf numFmtId="165" fontId="31" fillId="9" borderId="4" xfId="5" applyNumberFormat="1" applyFont="1" applyFill="1" applyBorder="1" applyAlignment="1">
      <alignment horizontal="center"/>
    </xf>
    <xf numFmtId="165" fontId="30" fillId="9" borderId="3" xfId="5" applyNumberFormat="1" applyFont="1" applyFill="1" applyBorder="1" applyAlignment="1">
      <alignment horizontal="center"/>
    </xf>
    <xf numFmtId="166" fontId="30" fillId="9" borderId="3" xfId="5" applyNumberFormat="1" applyFont="1" applyFill="1" applyBorder="1" applyAlignment="1">
      <alignment horizontal="center"/>
    </xf>
    <xf numFmtId="165" fontId="30" fillId="9" borderId="3" xfId="6" applyNumberFormat="1" applyFont="1" applyFill="1" applyBorder="1" applyAlignment="1">
      <alignment horizontal="center" wrapText="1"/>
    </xf>
    <xf numFmtId="165" fontId="30" fillId="9" borderId="4" xfId="6" applyNumberFormat="1" applyFont="1" applyFill="1" applyBorder="1" applyAlignment="1">
      <alignment horizontal="center" wrapText="1"/>
    </xf>
    <xf numFmtId="166" fontId="13" fillId="3" borderId="3" xfId="7" applyNumberFormat="1" applyFont="1" applyFill="1" applyBorder="1" applyAlignment="1">
      <alignment horizontal="center" vertical="center" wrapText="1"/>
    </xf>
    <xf numFmtId="166" fontId="9" fillId="4" borderId="3" xfId="5" applyNumberFormat="1" applyFont="1" applyFill="1" applyBorder="1" applyAlignment="1">
      <alignment horizontal="center" vertical="center" wrapText="1"/>
    </xf>
    <xf numFmtId="165" fontId="9" fillId="4" borderId="3" xfId="9" applyNumberFormat="1" applyFont="1" applyFill="1" applyBorder="1" applyAlignment="1" applyProtection="1">
      <alignment horizontal="center" vertical="center" readingOrder="1"/>
    </xf>
    <xf numFmtId="165" fontId="49" fillId="5" borderId="4" xfId="9" applyNumberFormat="1" applyFont="1" applyFill="1" applyBorder="1" applyAlignment="1" applyProtection="1">
      <alignment horizontal="center" vertical="center" wrapText="1"/>
      <protection locked="0"/>
    </xf>
    <xf numFmtId="166" fontId="9" fillId="4" borderId="4" xfId="5" applyNumberFormat="1" applyFont="1" applyFill="1" applyBorder="1" applyAlignment="1" applyProtection="1">
      <alignment horizontal="center" vertical="center" wrapText="1" readingOrder="1"/>
      <protection locked="0"/>
    </xf>
    <xf numFmtId="166" fontId="13" fillId="3" borderId="3" xfId="9" applyNumberFormat="1" applyFont="1" applyFill="1" applyBorder="1" applyAlignment="1" applyProtection="1">
      <alignment horizontal="center" vertical="center" wrapText="1"/>
      <protection locked="0"/>
    </xf>
    <xf numFmtId="166" fontId="9" fillId="4" borderId="3" xfId="7" applyNumberFormat="1" applyFont="1" applyFill="1" applyBorder="1" applyAlignment="1">
      <alignment horizontal="center" vertical="center" wrapText="1"/>
    </xf>
    <xf numFmtId="166" fontId="13" fillId="4" borderId="4" xfId="9" applyNumberFormat="1" applyFont="1" applyFill="1" applyBorder="1" applyAlignment="1" applyProtection="1">
      <alignment horizontal="center" vertical="center" wrapText="1"/>
      <protection locked="0"/>
    </xf>
    <xf numFmtId="166" fontId="9" fillId="4" borderId="3" xfId="5" applyNumberFormat="1" applyFont="1" applyFill="1" applyBorder="1" applyAlignment="1" applyProtection="1">
      <alignment horizontal="center" vertical="center" wrapText="1"/>
      <protection locked="0"/>
    </xf>
    <xf numFmtId="166" fontId="49" fillId="5" borderId="3" xfId="1" applyNumberFormat="1" applyFont="1" applyFill="1" applyBorder="1" applyAlignment="1">
      <alignment horizontal="center" vertical="center" wrapText="1"/>
    </xf>
    <xf numFmtId="166" fontId="49" fillId="5" borderId="3" xfId="7" applyNumberFormat="1" applyFont="1" applyFill="1" applyBorder="1" applyAlignment="1">
      <alignment horizontal="center" vertical="center" wrapText="1"/>
    </xf>
    <xf numFmtId="166" fontId="13" fillId="6" borderId="4" xfId="5" applyNumberFormat="1" applyFont="1" applyFill="1" applyBorder="1" applyAlignment="1">
      <alignment horizontal="center" vertical="center" wrapText="1"/>
    </xf>
    <xf numFmtId="165" fontId="13" fillId="10" borderId="4" xfId="9" applyNumberFormat="1" applyFont="1" applyFill="1" applyBorder="1" applyAlignment="1" applyProtection="1">
      <alignment horizontal="center" vertical="center" wrapText="1" readingOrder="1"/>
      <protection locked="0"/>
    </xf>
    <xf numFmtId="165" fontId="9" fillId="9" borderId="4" xfId="9" applyNumberFormat="1" applyFont="1" applyFill="1" applyBorder="1" applyAlignment="1" applyProtection="1">
      <alignment horizontal="center" vertical="center" wrapText="1" readingOrder="1"/>
      <protection locked="0"/>
    </xf>
    <xf numFmtId="165" fontId="49" fillId="16" borderId="4" xfId="9" applyNumberFormat="1" applyFont="1" applyFill="1" applyBorder="1" applyAlignment="1" applyProtection="1">
      <alignment horizontal="center" vertical="center" wrapText="1" readingOrder="1"/>
      <protection locked="0"/>
    </xf>
    <xf numFmtId="166" fontId="13" fillId="10" borderId="4" xfId="9" applyNumberFormat="1" applyFont="1" applyFill="1" applyBorder="1" applyAlignment="1" applyProtection="1">
      <alignment horizontal="center" vertical="center" wrapText="1" readingOrder="1"/>
      <protection locked="0"/>
    </xf>
    <xf numFmtId="165" fontId="13" fillId="10" borderId="3" xfId="5" applyNumberFormat="1" applyFont="1" applyFill="1" applyBorder="1" applyAlignment="1">
      <alignment horizontal="center" vertical="center" wrapText="1" readingOrder="1"/>
    </xf>
    <xf numFmtId="165" fontId="9" fillId="4" borderId="4" xfId="9" applyNumberFormat="1" applyFont="1" applyFill="1" applyBorder="1" applyAlignment="1" applyProtection="1">
      <alignment horizontal="center" vertical="center" readingOrder="1"/>
    </xf>
    <xf numFmtId="166" fontId="9" fillId="4" borderId="4" xfId="9" applyNumberFormat="1" applyFont="1" applyFill="1" applyBorder="1" applyAlignment="1" applyProtection="1">
      <alignment horizontal="center" vertical="center" wrapText="1" readingOrder="1"/>
      <protection locked="0"/>
    </xf>
    <xf numFmtId="165" fontId="49" fillId="5" borderId="4" xfId="9" applyNumberFormat="1" applyFont="1" applyFill="1" applyBorder="1" applyAlignment="1" applyProtection="1">
      <alignment horizontal="center" vertical="center" wrapText="1" readingOrder="1"/>
      <protection locked="0"/>
    </xf>
    <xf numFmtId="166" fontId="9" fillId="4" borderId="3" xfId="9" applyNumberFormat="1" applyFont="1" applyFill="1" applyBorder="1" applyAlignment="1" applyProtection="1">
      <alignment horizontal="center" vertical="center" wrapText="1" readingOrder="1"/>
      <protection locked="0"/>
    </xf>
    <xf numFmtId="166" fontId="13" fillId="3" borderId="3" xfId="9" applyNumberFormat="1" applyFont="1" applyFill="1" applyBorder="1" applyAlignment="1" applyProtection="1">
      <alignment horizontal="center" vertical="center" wrapText="1" readingOrder="1"/>
      <protection locked="0"/>
    </xf>
    <xf numFmtId="166" fontId="13" fillId="3" borderId="4" xfId="9" applyNumberFormat="1" applyFont="1" applyFill="1" applyBorder="1" applyAlignment="1" applyProtection="1">
      <alignment horizontal="center" vertical="center" wrapText="1" readingOrder="1"/>
      <protection locked="0"/>
    </xf>
    <xf numFmtId="164" fontId="13" fillId="3" borderId="3" xfId="11" applyNumberFormat="1" applyFont="1" applyFill="1" applyBorder="1" applyAlignment="1" applyProtection="1">
      <alignment horizontal="center" vertical="center" wrapText="1" readingOrder="1"/>
      <protection locked="0"/>
    </xf>
    <xf numFmtId="164" fontId="13" fillId="3" borderId="3" xfId="11" applyNumberFormat="1" applyFont="1" applyFill="1" applyBorder="1" applyAlignment="1" applyProtection="1">
      <alignment horizontal="center" vertical="center" wrapText="1" readingOrder="1"/>
    </xf>
    <xf numFmtId="165" fontId="9" fillId="4" borderId="3" xfId="5" applyNumberFormat="1" applyFont="1" applyFill="1" applyBorder="1" applyAlignment="1">
      <alignment horizontal="center" vertical="center" readingOrder="1"/>
    </xf>
    <xf numFmtId="164" fontId="9" fillId="4" borderId="3" xfId="11" applyNumberFormat="1" applyFont="1" applyFill="1" applyBorder="1" applyAlignment="1" applyProtection="1">
      <alignment horizontal="center" vertical="center" wrapText="1" readingOrder="1"/>
      <protection locked="0"/>
    </xf>
    <xf numFmtId="164" fontId="9" fillId="4" borderId="3" xfId="11" applyNumberFormat="1" applyFont="1" applyFill="1" applyBorder="1" applyAlignment="1" applyProtection="1">
      <alignment horizontal="center" vertical="center" wrapText="1" readingOrder="1"/>
    </xf>
    <xf numFmtId="165" fontId="9" fillId="4" borderId="4" xfId="5" applyNumberFormat="1" applyFont="1" applyFill="1" applyBorder="1" applyAlignment="1">
      <alignment horizontal="center" vertical="center" readingOrder="1"/>
    </xf>
    <xf numFmtId="164" fontId="9" fillId="21" borderId="3" xfId="11" applyNumberFormat="1" applyFont="1" applyFill="1" applyBorder="1" applyAlignment="1" applyProtection="1">
      <alignment horizontal="center" vertical="center" wrapText="1" readingOrder="1"/>
    </xf>
    <xf numFmtId="166" fontId="13" fillId="4" borderId="4" xfId="9" applyNumberFormat="1" applyFont="1" applyFill="1" applyBorder="1" applyAlignment="1" applyProtection="1">
      <alignment horizontal="center" vertical="center" wrapText="1" readingOrder="1"/>
      <protection locked="0"/>
    </xf>
    <xf numFmtId="164" fontId="13" fillId="4" borderId="3" xfId="11" applyNumberFormat="1" applyFont="1" applyFill="1" applyBorder="1" applyAlignment="1" applyProtection="1">
      <alignment horizontal="center" vertical="center" wrapText="1" readingOrder="1"/>
    </xf>
    <xf numFmtId="165" fontId="49" fillId="5" borderId="3" xfId="5" applyNumberFormat="1" applyFont="1" applyFill="1" applyBorder="1" applyAlignment="1">
      <alignment horizontal="center" vertical="center" readingOrder="1"/>
    </xf>
    <xf numFmtId="164" fontId="49" fillId="5" borderId="3" xfId="11" applyNumberFormat="1" applyFont="1" applyFill="1" applyBorder="1" applyAlignment="1" applyProtection="1">
      <alignment horizontal="center" vertical="center" wrapText="1" readingOrder="1"/>
    </xf>
    <xf numFmtId="166" fontId="49" fillId="5" borderId="3" xfId="9" applyNumberFormat="1" applyFont="1" applyFill="1" applyBorder="1" applyAlignment="1" applyProtection="1">
      <alignment horizontal="center" vertical="center" wrapText="1" readingOrder="1"/>
    </xf>
    <xf numFmtId="166" fontId="49" fillId="5" borderId="4" xfId="9" applyNumberFormat="1" applyFont="1" applyFill="1" applyBorder="1" applyAlignment="1" applyProtection="1">
      <alignment horizontal="center" vertical="center" wrapText="1" readingOrder="1"/>
    </xf>
    <xf numFmtId="166" fontId="9" fillId="4" borderId="4" xfId="1" applyNumberFormat="1" applyFont="1" applyFill="1" applyBorder="1" applyAlignment="1" applyProtection="1">
      <alignment horizontal="center" vertical="center" wrapText="1" readingOrder="1"/>
      <protection locked="0"/>
    </xf>
    <xf numFmtId="164" fontId="13" fillId="6" borderId="3" xfId="11" applyNumberFormat="1" applyFont="1" applyFill="1" applyBorder="1" applyAlignment="1" applyProtection="1">
      <alignment horizontal="center" vertical="center" wrapText="1" readingOrder="1"/>
    </xf>
    <xf numFmtId="0" fontId="31" fillId="2" borderId="2" xfId="5" applyFont="1" applyFill="1" applyBorder="1" applyAlignment="1">
      <alignment horizontal="center" vertical="center" wrapText="1"/>
    </xf>
    <xf numFmtId="0" fontId="31" fillId="2" borderId="3" xfId="5" applyFont="1" applyFill="1" applyBorder="1" applyAlignment="1">
      <alignment horizontal="center" vertical="center" wrapText="1"/>
    </xf>
    <xf numFmtId="0" fontId="33" fillId="0" borderId="0" xfId="5" applyFont="1" applyBorder="1" applyAlignment="1">
      <alignment horizontal="center"/>
    </xf>
    <xf numFmtId="0" fontId="33" fillId="0" borderId="0" xfId="5" applyFont="1" applyBorder="1" applyAlignment="1" applyProtection="1">
      <alignment horizontal="center"/>
      <protection locked="0"/>
    </xf>
    <xf numFmtId="0" fontId="30" fillId="0" borderId="1" xfId="5" applyFont="1" applyBorder="1" applyAlignment="1">
      <alignment horizontal="right"/>
    </xf>
    <xf numFmtId="165" fontId="31" fillId="2" borderId="11" xfId="5" applyNumberFormat="1" applyFont="1" applyFill="1" applyBorder="1" applyAlignment="1">
      <alignment horizontal="center" vertical="center" wrapText="1"/>
    </xf>
    <xf numFmtId="165" fontId="31" fillId="2" borderId="12" xfId="5" applyNumberFormat="1" applyFont="1" applyFill="1" applyBorder="1" applyAlignment="1">
      <alignment horizontal="center" vertical="center" wrapText="1"/>
    </xf>
    <xf numFmtId="165" fontId="31" fillId="2" borderId="3" xfId="5" applyNumberFormat="1" applyFont="1" applyFill="1" applyBorder="1" applyAlignment="1">
      <alignment horizontal="center" vertical="center" wrapText="1"/>
    </xf>
    <xf numFmtId="0" fontId="31" fillId="2" borderId="5" xfId="5" applyFont="1" applyFill="1" applyBorder="1" applyAlignment="1">
      <alignment horizontal="center" vertical="center" wrapText="1"/>
    </xf>
    <xf numFmtId="164" fontId="31" fillId="2" borderId="2" xfId="11" applyNumberFormat="1" applyFont="1" applyFill="1" applyBorder="1" applyAlignment="1" applyProtection="1">
      <alignment horizontal="center" vertical="center" wrapText="1"/>
    </xf>
    <xf numFmtId="164" fontId="31" fillId="2" borderId="5" xfId="11" applyNumberFormat="1" applyFont="1" applyFill="1" applyBorder="1" applyAlignment="1" applyProtection="1">
      <alignment horizontal="center" vertical="center" wrapText="1"/>
    </xf>
    <xf numFmtId="0" fontId="30" fillId="19" borderId="2" xfId="5" applyFont="1" applyFill="1" applyBorder="1" applyAlignment="1">
      <alignment horizontal="center" vertical="center" wrapText="1"/>
    </xf>
    <xf numFmtId="0" fontId="30" fillId="19" borderId="5" xfId="5" applyFont="1" applyFill="1" applyBorder="1" applyAlignment="1">
      <alignment horizontal="center" vertical="center" wrapText="1"/>
    </xf>
    <xf numFmtId="0" fontId="11" fillId="19" borderId="2" xfId="5" applyFont="1" applyFill="1" applyBorder="1" applyAlignment="1">
      <alignment horizontal="center" vertical="center" wrapText="1"/>
    </xf>
    <xf numFmtId="0" fontId="11" fillId="19" borderId="5" xfId="5" applyFont="1" applyFill="1" applyBorder="1" applyAlignment="1">
      <alignment horizontal="center" vertical="center" wrapText="1"/>
    </xf>
    <xf numFmtId="165" fontId="30" fillId="19" borderId="2" xfId="5" applyNumberFormat="1" applyFont="1" applyFill="1" applyBorder="1" applyAlignment="1">
      <alignment horizontal="center" vertical="center" wrapText="1" readingOrder="1"/>
    </xf>
    <xf numFmtId="165" fontId="30" fillId="19" borderId="5" xfId="5" applyNumberFormat="1" applyFont="1" applyFill="1" applyBorder="1" applyAlignment="1">
      <alignment horizontal="center" vertical="center" wrapText="1" readingOrder="1"/>
    </xf>
    <xf numFmtId="0" fontId="30" fillId="19" borderId="4" xfId="5" applyNumberFormat="1" applyFont="1" applyFill="1" applyBorder="1" applyAlignment="1">
      <alignment horizontal="center" vertical="center" wrapText="1"/>
    </xf>
    <xf numFmtId="0" fontId="30" fillId="19" borderId="8" xfId="5" applyNumberFormat="1" applyFont="1" applyFill="1" applyBorder="1" applyAlignment="1">
      <alignment horizontal="center" vertical="center" wrapText="1"/>
    </xf>
    <xf numFmtId="0" fontId="12" fillId="9" borderId="0" xfId="5" applyFont="1" applyFill="1" applyBorder="1" applyAlignment="1">
      <alignment horizontal="center"/>
    </xf>
    <xf numFmtId="0" fontId="12" fillId="9" borderId="0" xfId="5" applyFont="1" applyFill="1" applyBorder="1" applyAlignment="1" applyProtection="1">
      <alignment horizontal="center"/>
      <protection locked="0"/>
    </xf>
    <xf numFmtId="0" fontId="12" fillId="10" borderId="3" xfId="5" applyFont="1" applyFill="1" applyBorder="1" applyAlignment="1">
      <alignment horizontal="center"/>
    </xf>
    <xf numFmtId="165" fontId="30" fillId="19" borderId="4" xfId="5" applyNumberFormat="1" applyFont="1" applyFill="1" applyBorder="1" applyAlignment="1">
      <alignment horizontal="center" vertical="center" wrapText="1"/>
    </xf>
    <xf numFmtId="165" fontId="30" fillId="19" borderId="8" xfId="5" applyNumberFormat="1" applyFont="1" applyFill="1" applyBorder="1" applyAlignment="1">
      <alignment horizontal="center" vertical="center" wrapText="1"/>
    </xf>
    <xf numFmtId="165" fontId="30" fillId="19" borderId="2" xfId="5" applyNumberFormat="1" applyFont="1" applyFill="1" applyBorder="1" applyAlignment="1">
      <alignment horizontal="center" vertical="center" wrapText="1"/>
    </xf>
    <xf numFmtId="165" fontId="30" fillId="19" borderId="5" xfId="5" applyNumberFormat="1" applyFont="1" applyFill="1" applyBorder="1" applyAlignment="1">
      <alignment horizontal="center" vertical="center" wrapText="1"/>
    </xf>
    <xf numFmtId="0" fontId="28" fillId="0" borderId="0" xfId="18" applyFont="1" applyFill="1" applyBorder="1" applyAlignment="1">
      <alignment horizontal="left" vertical="top" wrapText="1"/>
    </xf>
    <xf numFmtId="0" fontId="23" fillId="0" borderId="0" xfId="18" applyFont="1" applyFill="1" applyBorder="1" applyAlignment="1">
      <alignment horizontal="center" vertical="center" wrapText="1"/>
    </xf>
    <xf numFmtId="165" fontId="24" fillId="0" borderId="1" xfId="18" applyNumberFormat="1" applyFont="1" applyFill="1" applyBorder="1" applyAlignment="1">
      <alignment horizontal="center" vertical="center" wrapText="1"/>
    </xf>
    <xf numFmtId="0" fontId="9" fillId="17" borderId="3" xfId="18" applyFont="1" applyFill="1" applyBorder="1" applyAlignment="1">
      <alignment horizontal="center" vertical="center" wrapText="1"/>
    </xf>
    <xf numFmtId="165" fontId="24" fillId="17" borderId="3" xfId="18" applyNumberFormat="1" applyFont="1" applyFill="1" applyBorder="1" applyAlignment="1">
      <alignment horizontal="center" vertical="center" wrapText="1"/>
    </xf>
  </cellXfs>
  <cellStyles count="70">
    <cellStyle name="Normal" xfId="1"/>
    <cellStyle name="Обычный" xfId="0" builtinId="0"/>
    <cellStyle name="Обычный 10" xfId="13"/>
    <cellStyle name="Обычный 11" xfId="14"/>
    <cellStyle name="Обычный 12" xfId="15"/>
    <cellStyle name="Обычный 13" xfId="16"/>
    <cellStyle name="Обычный 14" xfId="17"/>
    <cellStyle name="Обычный 15" xfId="18"/>
    <cellStyle name="Обычный 15 2" xfId="19"/>
    <cellStyle name="Обычный 16" xfId="20"/>
    <cellStyle name="Обычный 17" xfId="2"/>
    <cellStyle name="Обычный 18" xfId="21"/>
    <cellStyle name="Обычный 19" xfId="22"/>
    <cellStyle name="Обычный 2" xfId="3"/>
    <cellStyle name="Обычный 2 2" xfId="4"/>
    <cellStyle name="Обычный 2 3" xfId="23"/>
    <cellStyle name="Обычный 20" xfId="24"/>
    <cellStyle name="Обычный 21" xfId="25"/>
    <cellStyle name="Обычный 22" xfId="26"/>
    <cellStyle name="Обычный 22 2" xfId="27"/>
    <cellStyle name="Обычный 23" xfId="28"/>
    <cellStyle name="Обычный 23 2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5"/>
    <cellStyle name="Обычный 3 2" xfId="6"/>
    <cellStyle name="Обычный 3 2 2" xfId="36"/>
    <cellStyle name="Обычный 30" xfId="37"/>
    <cellStyle name="Обычный 31" xfId="38"/>
    <cellStyle name="Обычный 32" xfId="39"/>
    <cellStyle name="Обычный 33" xfId="40"/>
    <cellStyle name="Обычный 34" xfId="41"/>
    <cellStyle name="Обычный 35" xfId="42"/>
    <cellStyle name="Обычный 36" xfId="43"/>
    <cellStyle name="Обычный 37" xfId="44"/>
    <cellStyle name="Обычный 38" xfId="45"/>
    <cellStyle name="Обычный 39" xfId="46"/>
    <cellStyle name="Обычный 4" xfId="7"/>
    <cellStyle name="Обычный 40" xfId="47"/>
    <cellStyle name="Обычный 41" xfId="48"/>
    <cellStyle name="Обычный 42" xfId="49"/>
    <cellStyle name="Обычный 43" xfId="50"/>
    <cellStyle name="Обычный 44" xfId="51"/>
    <cellStyle name="Обычный 45" xfId="52"/>
    <cellStyle name="Обычный 46" xfId="8"/>
    <cellStyle name="Обычный 46 2" xfId="9"/>
    <cellStyle name="Обычный 47" xfId="53"/>
    <cellStyle name="Обычный 48" xfId="54"/>
    <cellStyle name="Обычный 49" xfId="55"/>
    <cellStyle name="Обычный 5" xfId="10"/>
    <cellStyle name="Обычный 50" xfId="56"/>
    <cellStyle name="Обычный 50 2" xfId="57"/>
    <cellStyle name="Обычный 51" xfId="58"/>
    <cellStyle name="Обычный 52" xfId="59"/>
    <cellStyle name="Обычный 53" xfId="60"/>
    <cellStyle name="Обычный 53 2" xfId="61"/>
    <cellStyle name="Обычный 54" xfId="62"/>
    <cellStyle name="Обычный 55" xfId="63"/>
    <cellStyle name="Обычный 55 2" xfId="64"/>
    <cellStyle name="Обычный 6" xfId="65"/>
    <cellStyle name="Обычный 7" xfId="66"/>
    <cellStyle name="Обычный 8" xfId="67"/>
    <cellStyle name="Обычный 9" xfId="68"/>
    <cellStyle name="Процентный" xfId="69" builtinId="5"/>
    <cellStyle name="Процентный 2" xfId="11"/>
    <cellStyle name="Процентный 2 2" xfId="1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8EB4E3"/>
      <rgbColor rgb="FF953735"/>
      <rgbColor rgb="FFFDEADA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F2F2F2"/>
      <rgbColor rgb="FFB7DEE8"/>
      <rgbColor rgb="FF93CDDD"/>
      <rgbColor rgb="FFB9CDE5"/>
      <rgbColor rgb="FFCC99FF"/>
      <rgbColor rgb="FFE6E0EC"/>
      <rgbColor rgb="FF3366FF"/>
      <rgbColor rgb="FF82BDFD"/>
      <rgbColor rgb="FF99CC00"/>
      <rgbColor rgb="FFFFCC00"/>
      <rgbColor rgb="FFFF9900"/>
      <rgbColor rgb="FFFF6600"/>
      <rgbColor rgb="FF666699"/>
      <rgbColor rgb="FF729FCF"/>
      <rgbColor rgb="FF003366"/>
      <rgbColor rgb="FF00B05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B192"/>
  <sheetViews>
    <sheetView showGridLines="0" tabSelected="1" zoomScale="60" zoomScaleNormal="60" zoomScalePageLayoutView="75" workbookViewId="0">
      <pane ySplit="8" topLeftCell="A156" activePane="bottomLeft" state="frozen"/>
      <selection pane="bottomLeft" activeCell="E7" sqref="E7:E8"/>
    </sheetView>
  </sheetViews>
  <sheetFormatPr defaultColWidth="9.375" defaultRowHeight="15.75" outlineLevelRow="1" outlineLevelCol="1" x14ac:dyDescent="0.25"/>
  <cols>
    <col min="1" max="1" width="31.625" style="120" customWidth="1"/>
    <col min="2" max="2" width="25.375" style="48" customWidth="1"/>
    <col min="3" max="3" width="23.375" style="49" customWidth="1" outlineLevel="1"/>
    <col min="4" max="4" width="21.625" style="224" customWidth="1"/>
    <col min="5" max="5" width="21.625" style="225" customWidth="1"/>
    <col min="6" max="6" width="18.125" style="121" customWidth="1"/>
    <col min="7" max="7" width="16.875" style="50" customWidth="1"/>
    <col min="8" max="8" width="10" style="49" customWidth="1"/>
    <col min="9" max="9" width="9.375" style="49"/>
    <col min="10" max="10" width="10.75" style="49" customWidth="1"/>
    <col min="11" max="1011" width="9.375" style="49"/>
    <col min="1012" max="1016" width="10.5" style="119" customWidth="1"/>
    <col min="1017" max="16384" width="9.375" style="119"/>
  </cols>
  <sheetData>
    <row r="1" spans="1:1016" ht="7.5" customHeight="1" x14ac:dyDescent="0.25"/>
    <row r="2" spans="1:1016" ht="20.25" customHeight="1" x14ac:dyDescent="0.3">
      <c r="A2" s="296" t="s">
        <v>0</v>
      </c>
      <c r="B2" s="296"/>
      <c r="C2" s="296"/>
      <c r="E2" s="224"/>
      <c r="F2" s="49"/>
      <c r="G2" s="49"/>
    </row>
    <row r="3" spans="1:1016" ht="18.75" customHeight="1" x14ac:dyDescent="0.3">
      <c r="A3" s="296" t="s">
        <v>1</v>
      </c>
      <c r="B3" s="296"/>
      <c r="C3" s="296"/>
      <c r="E3" s="224"/>
      <c r="F3" s="49"/>
      <c r="G3" s="49"/>
    </row>
    <row r="4" spans="1:1016" s="122" customFormat="1" ht="15.75" customHeight="1" x14ac:dyDescent="0.3">
      <c r="A4" s="297" t="s">
        <v>2</v>
      </c>
      <c r="B4" s="297"/>
      <c r="C4" s="297"/>
      <c r="D4" s="226"/>
      <c r="E4" s="226"/>
      <c r="ALX4" s="119"/>
      <c r="ALY4" s="119"/>
      <c r="ALZ4" s="119"/>
      <c r="AMA4" s="119"/>
      <c r="AMB4" s="119"/>
    </row>
    <row r="5" spans="1:1016" s="122" customFormat="1" ht="18.75" customHeight="1" x14ac:dyDescent="0.3">
      <c r="A5" s="297" t="s">
        <v>1031</v>
      </c>
      <c r="B5" s="297"/>
      <c r="C5" s="297"/>
      <c r="D5" s="226"/>
      <c r="E5" s="226"/>
      <c r="G5" s="208" t="s">
        <v>1003</v>
      </c>
      <c r="ALX5" s="119"/>
      <c r="ALY5" s="119"/>
      <c r="ALZ5" s="119"/>
      <c r="AMA5" s="119"/>
      <c r="AMB5" s="119"/>
    </row>
    <row r="6" spans="1:1016" x14ac:dyDescent="0.25">
      <c r="A6" s="298"/>
      <c r="B6" s="298"/>
      <c r="C6" s="298"/>
      <c r="E6" s="224"/>
      <c r="F6" s="49"/>
      <c r="G6" s="49"/>
    </row>
    <row r="7" spans="1:1016" ht="47.25" customHeight="1" x14ac:dyDescent="0.25">
      <c r="A7" s="294" t="s">
        <v>4</v>
      </c>
      <c r="B7" s="295" t="s">
        <v>5</v>
      </c>
      <c r="C7" s="299" t="s">
        <v>1004</v>
      </c>
      <c r="D7" s="300"/>
      <c r="E7" s="294" t="s">
        <v>1032</v>
      </c>
      <c r="F7" s="303" t="s">
        <v>999</v>
      </c>
      <c r="G7" s="303" t="s">
        <v>1000</v>
      </c>
    </row>
    <row r="8" spans="1:1016" ht="139.5" customHeight="1" x14ac:dyDescent="0.25">
      <c r="A8" s="294"/>
      <c r="B8" s="294"/>
      <c r="C8" s="223" t="s">
        <v>1005</v>
      </c>
      <c r="D8" s="223" t="s">
        <v>429</v>
      </c>
      <c r="E8" s="302"/>
      <c r="F8" s="304"/>
      <c r="G8" s="304"/>
    </row>
    <row r="9" spans="1:1016" s="124" customFormat="1" ht="36.75" customHeight="1" x14ac:dyDescent="0.2">
      <c r="A9" s="123" t="s">
        <v>6</v>
      </c>
      <c r="B9" s="80" t="s">
        <v>7</v>
      </c>
      <c r="C9" s="256">
        <f>C10+C58</f>
        <v>17982974.630400002</v>
      </c>
      <c r="D9" s="256">
        <v>17982974.630400002</v>
      </c>
      <c r="E9" s="256">
        <f>E10+E58</f>
        <v>14660716.194089999</v>
      </c>
      <c r="F9" s="279">
        <f>IFERROR(E9/C9,"-")</f>
        <v>0.81525534542579148</v>
      </c>
      <c r="G9" s="280">
        <f>IFERROR(E9/D9,"-")</f>
        <v>0.81525534542579148</v>
      </c>
      <c r="ALX9" s="119"/>
      <c r="ALY9" s="119"/>
      <c r="ALZ9" s="119"/>
      <c r="AMA9" s="119"/>
      <c r="AMB9" s="119"/>
    </row>
    <row r="10" spans="1:1016" s="124" customFormat="1" ht="23.25" customHeight="1" x14ac:dyDescent="0.2">
      <c r="A10" s="123" t="s">
        <v>8</v>
      </c>
      <c r="B10" s="123"/>
      <c r="C10" s="256">
        <f>C11+C18+C29+C33+C40+C44+C48</f>
        <v>16143159.6534</v>
      </c>
      <c r="D10" s="256">
        <v>16143159.6534</v>
      </c>
      <c r="E10" s="256">
        <f>E11+E18+E29+E33+E40+E44+E48+E53</f>
        <v>12145282.514859999</v>
      </c>
      <c r="F10" s="279">
        <f>IFERROR(E10/C10,"-")</f>
        <v>0.75234853495994591</v>
      </c>
      <c r="G10" s="280">
        <f t="shared" ref="G10:G78" si="0">IFERROR(E10/D10,"-")</f>
        <v>0.75234853495994591</v>
      </c>
      <c r="ALX10" s="119"/>
      <c r="ALY10" s="119"/>
      <c r="ALZ10" s="119"/>
      <c r="AMA10" s="119"/>
      <c r="AMB10" s="119"/>
    </row>
    <row r="11" spans="1:1016" s="124" customFormat="1" x14ac:dyDescent="0.2">
      <c r="A11" s="125" t="s">
        <v>9</v>
      </c>
      <c r="B11" s="81" t="s">
        <v>10</v>
      </c>
      <c r="C11" s="257">
        <v>2588433.7620000001</v>
      </c>
      <c r="D11" s="258">
        <v>2588433.7620000001</v>
      </c>
      <c r="E11" s="281">
        <v>2020975.9921199998</v>
      </c>
      <c r="F11" s="282">
        <f t="shared" ref="F11:F78" si="1">IFERROR(E11/C11,"-")</f>
        <v>0.78077176313696983</v>
      </c>
      <c r="G11" s="283">
        <f t="shared" si="0"/>
        <v>0.78077176313696983</v>
      </c>
      <c r="ALX11" s="119"/>
      <c r="ALY11" s="119"/>
      <c r="ALZ11" s="119"/>
      <c r="AMA11" s="119"/>
      <c r="AMB11" s="119"/>
    </row>
    <row r="12" spans="1:1016" s="124" customFormat="1" ht="78.75" customHeight="1" x14ac:dyDescent="0.2">
      <c r="A12" s="125" t="s">
        <v>11</v>
      </c>
      <c r="B12" s="81" t="s">
        <v>12</v>
      </c>
      <c r="C12" s="257">
        <v>2588433.7620000001</v>
      </c>
      <c r="D12" s="258">
        <v>2588433.7620000001</v>
      </c>
      <c r="E12" s="281">
        <v>1979792.1610300001</v>
      </c>
      <c r="F12" s="282">
        <f t="shared" si="1"/>
        <v>0.76486104844354907</v>
      </c>
      <c r="G12" s="283">
        <f t="shared" si="0"/>
        <v>0.76486104844354907</v>
      </c>
      <c r="ALX12" s="119"/>
      <c r="ALY12" s="119"/>
      <c r="ALZ12" s="119"/>
      <c r="AMA12" s="119"/>
      <c r="AMB12" s="119"/>
    </row>
    <row r="13" spans="1:1016" s="124" customFormat="1" ht="110.25" customHeight="1" x14ac:dyDescent="0.2">
      <c r="A13" s="125" t="s">
        <v>13</v>
      </c>
      <c r="B13" s="81" t="s">
        <v>14</v>
      </c>
      <c r="C13" s="258">
        <v>2588433.7620000001</v>
      </c>
      <c r="D13" s="258">
        <v>2588433.7620000001</v>
      </c>
      <c r="E13" s="281">
        <v>1982933.3316900001</v>
      </c>
      <c r="F13" s="282">
        <f t="shared" si="1"/>
        <v>0.76607458950691898</v>
      </c>
      <c r="G13" s="283">
        <f t="shared" si="0"/>
        <v>0.76607458950691898</v>
      </c>
      <c r="ALX13" s="119"/>
      <c r="ALY13" s="119"/>
      <c r="ALZ13" s="119"/>
      <c r="AMA13" s="119"/>
      <c r="AMB13" s="119"/>
    </row>
    <row r="14" spans="1:1016" s="124" customFormat="1" ht="90" customHeight="1" x14ac:dyDescent="0.2">
      <c r="A14" s="125" t="s">
        <v>1013</v>
      </c>
      <c r="B14" s="81" t="s">
        <v>402</v>
      </c>
      <c r="C14" s="257">
        <v>0</v>
      </c>
      <c r="D14" s="273">
        <v>0</v>
      </c>
      <c r="E14" s="284">
        <v>-2997.9156600000001</v>
      </c>
      <c r="F14" s="282" t="str">
        <f t="shared" si="1"/>
        <v>-</v>
      </c>
      <c r="G14" s="283" t="str">
        <f t="shared" si="0"/>
        <v>-</v>
      </c>
      <c r="ALX14" s="119"/>
      <c r="ALY14" s="119"/>
      <c r="ALZ14" s="119"/>
      <c r="AMA14" s="119"/>
      <c r="AMB14" s="119"/>
    </row>
    <row r="15" spans="1:1016" s="124" customFormat="1" ht="90" customHeight="1" x14ac:dyDescent="0.2">
      <c r="A15" s="125" t="s">
        <v>1013</v>
      </c>
      <c r="B15" s="81" t="s">
        <v>1014</v>
      </c>
      <c r="C15" s="257">
        <v>0</v>
      </c>
      <c r="D15" s="257">
        <v>0</v>
      </c>
      <c r="E15" s="284">
        <v>-143.255</v>
      </c>
      <c r="F15" s="282" t="str">
        <f t="shared" si="1"/>
        <v>-</v>
      </c>
      <c r="G15" s="283" t="str">
        <f t="shared" si="0"/>
        <v>-</v>
      </c>
      <c r="ALX15" s="119"/>
      <c r="ALY15" s="119"/>
      <c r="ALZ15" s="119"/>
      <c r="AMA15" s="119"/>
      <c r="AMB15" s="119"/>
    </row>
    <row r="16" spans="1:1016" s="124" customFormat="1" ht="90" customHeight="1" x14ac:dyDescent="0.2">
      <c r="A16" s="125" t="s">
        <v>1015</v>
      </c>
      <c r="B16" s="81" t="s">
        <v>1017</v>
      </c>
      <c r="C16" s="257">
        <v>0</v>
      </c>
      <c r="D16" s="257">
        <v>0</v>
      </c>
      <c r="E16" s="284">
        <v>22024.742289999998</v>
      </c>
      <c r="F16" s="282" t="str">
        <f t="shared" si="1"/>
        <v>-</v>
      </c>
      <c r="G16" s="283" t="str">
        <f t="shared" si="0"/>
        <v>-</v>
      </c>
      <c r="ALX16" s="119"/>
      <c r="ALY16" s="119"/>
      <c r="ALZ16" s="119"/>
      <c r="AMA16" s="119"/>
      <c r="AMB16" s="119"/>
    </row>
    <row r="17" spans="1:1016" s="124" customFormat="1" ht="90" customHeight="1" x14ac:dyDescent="0.2">
      <c r="A17" s="125" t="s">
        <v>1016</v>
      </c>
      <c r="B17" s="81" t="s">
        <v>1018</v>
      </c>
      <c r="C17" s="257">
        <v>0</v>
      </c>
      <c r="D17" s="257">
        <v>0</v>
      </c>
      <c r="E17" s="284">
        <v>19159.088800000001</v>
      </c>
      <c r="F17" s="282" t="str">
        <f t="shared" si="1"/>
        <v>-</v>
      </c>
      <c r="G17" s="283" t="str">
        <f t="shared" si="0"/>
        <v>-</v>
      </c>
      <c r="ALX17" s="119"/>
      <c r="ALY17" s="119"/>
      <c r="ALZ17" s="119"/>
      <c r="AMA17" s="119"/>
      <c r="AMB17" s="119"/>
    </row>
    <row r="18" spans="1:1016" s="124" customFormat="1" x14ac:dyDescent="0.2">
      <c r="A18" s="125" t="s">
        <v>15</v>
      </c>
      <c r="B18" s="81" t="s">
        <v>16</v>
      </c>
      <c r="C18" s="257">
        <v>5551002.3861999996</v>
      </c>
      <c r="D18" s="274">
        <v>5551002.3861999996</v>
      </c>
      <c r="E18" s="260">
        <v>3834992.7246500002</v>
      </c>
      <c r="F18" s="283">
        <f t="shared" si="1"/>
        <v>0.69086490291986469</v>
      </c>
      <c r="G18" s="283">
        <f t="shared" si="0"/>
        <v>0.69086490291986469</v>
      </c>
      <c r="ALX18" s="119"/>
      <c r="ALY18" s="119"/>
      <c r="ALZ18" s="119"/>
      <c r="AMA18" s="119"/>
      <c r="AMB18" s="119"/>
    </row>
    <row r="19" spans="1:1016" s="124" customFormat="1" ht="141.75" customHeight="1" x14ac:dyDescent="0.2">
      <c r="A19" s="125" t="s">
        <v>17</v>
      </c>
      <c r="B19" s="81" t="s">
        <v>18</v>
      </c>
      <c r="C19" s="257">
        <v>5034342.0769999996</v>
      </c>
      <c r="D19" s="274">
        <f t="shared" ref="D19:D65" si="2">C19</f>
        <v>5034342.0769999996</v>
      </c>
      <c r="E19" s="260">
        <v>3327565.5323100002</v>
      </c>
      <c r="F19" s="282">
        <f t="shared" si="1"/>
        <v>0.6609732674925658</v>
      </c>
      <c r="G19" s="283">
        <f t="shared" si="0"/>
        <v>0.6609732674925658</v>
      </c>
      <c r="ALX19" s="119"/>
      <c r="ALY19" s="119"/>
      <c r="ALZ19" s="119"/>
      <c r="AMA19" s="119"/>
      <c r="AMB19" s="119"/>
    </row>
    <row r="20" spans="1:1016" s="124" customFormat="1" ht="220.5" x14ac:dyDescent="0.2">
      <c r="A20" s="125" t="s">
        <v>19</v>
      </c>
      <c r="B20" s="81" t="s">
        <v>20</v>
      </c>
      <c r="C20" s="257">
        <v>34733.0556</v>
      </c>
      <c r="D20" s="274">
        <f t="shared" si="2"/>
        <v>34733.0556</v>
      </c>
      <c r="E20" s="260">
        <v>28617.432649999999</v>
      </c>
      <c r="F20" s="282">
        <f t="shared" si="1"/>
        <v>0.82392499466703983</v>
      </c>
      <c r="G20" s="283">
        <f t="shared" si="0"/>
        <v>0.82392499466703983</v>
      </c>
      <c r="ALX20" s="119"/>
      <c r="ALY20" s="119"/>
      <c r="ALZ20" s="119"/>
      <c r="AMA20" s="119"/>
      <c r="AMB20" s="119"/>
    </row>
    <row r="21" spans="1:1016" s="124" customFormat="1" ht="94.5" x14ac:dyDescent="0.2">
      <c r="A21" s="125" t="s">
        <v>21</v>
      </c>
      <c r="B21" s="81" t="s">
        <v>22</v>
      </c>
      <c r="C21" s="257">
        <v>84818.896599999993</v>
      </c>
      <c r="D21" s="274">
        <f t="shared" si="2"/>
        <v>84818.896599999993</v>
      </c>
      <c r="E21" s="260">
        <v>92510.566299999991</v>
      </c>
      <c r="F21" s="282">
        <f t="shared" si="1"/>
        <v>1.0906834444719715</v>
      </c>
      <c r="G21" s="283">
        <f t="shared" si="0"/>
        <v>1.0906834444719715</v>
      </c>
      <c r="ALX21" s="119"/>
      <c r="ALY21" s="119"/>
      <c r="ALZ21" s="119"/>
      <c r="AMA21" s="119"/>
      <c r="AMB21" s="119"/>
    </row>
    <row r="22" spans="1:1016" s="124" customFormat="1" ht="173.25" x14ac:dyDescent="0.2">
      <c r="A22" s="125" t="s">
        <v>23</v>
      </c>
      <c r="B22" s="81" t="s">
        <v>24</v>
      </c>
      <c r="C22" s="257">
        <v>198975.61169999998</v>
      </c>
      <c r="D22" s="274">
        <f t="shared" si="2"/>
        <v>198975.61169999998</v>
      </c>
      <c r="E22" s="260">
        <v>265050.47074999998</v>
      </c>
      <c r="F22" s="282">
        <f t="shared" si="1"/>
        <v>1.3320751648177998</v>
      </c>
      <c r="G22" s="283">
        <f t="shared" si="0"/>
        <v>1.3320751648177998</v>
      </c>
      <c r="ALX22" s="119"/>
      <c r="ALY22" s="119"/>
      <c r="ALZ22" s="119"/>
      <c r="AMA22" s="119"/>
      <c r="AMB22" s="119"/>
    </row>
    <row r="23" spans="1:1016" s="124" customFormat="1" ht="189" x14ac:dyDescent="0.2">
      <c r="A23" s="125" t="s">
        <v>412</v>
      </c>
      <c r="B23" s="81" t="s">
        <v>413</v>
      </c>
      <c r="C23" s="257">
        <v>198132.74530000001</v>
      </c>
      <c r="D23" s="274">
        <f t="shared" si="2"/>
        <v>198132.74530000001</v>
      </c>
      <c r="E23" s="260">
        <v>49168.253020000004</v>
      </c>
      <c r="F23" s="282">
        <f t="shared" si="1"/>
        <v>0.24815813734147055</v>
      </c>
      <c r="G23" s="283">
        <f t="shared" si="0"/>
        <v>0.24815813734147055</v>
      </c>
      <c r="ALX23" s="119"/>
      <c r="ALY23" s="119"/>
      <c r="ALZ23" s="119"/>
      <c r="AMA23" s="119"/>
      <c r="AMB23" s="119"/>
    </row>
    <row r="24" spans="1:1016" s="124" customFormat="1" ht="204.75" x14ac:dyDescent="0.2">
      <c r="A24" s="125" t="s">
        <v>414</v>
      </c>
      <c r="B24" s="81" t="s">
        <v>415</v>
      </c>
      <c r="C24" s="257">
        <v>0</v>
      </c>
      <c r="D24" s="274">
        <f t="shared" si="2"/>
        <v>0</v>
      </c>
      <c r="E24" s="260">
        <v>455</v>
      </c>
      <c r="F24" s="282" t="str">
        <f t="shared" si="1"/>
        <v>-</v>
      </c>
      <c r="G24" s="283" t="str">
        <f t="shared" si="0"/>
        <v>-</v>
      </c>
      <c r="ALX24" s="119"/>
      <c r="ALY24" s="119"/>
      <c r="ALZ24" s="119"/>
      <c r="AMA24" s="119"/>
      <c r="AMB24" s="119"/>
    </row>
    <row r="25" spans="1:1016" s="124" customFormat="1" ht="220.5" x14ac:dyDescent="0.2">
      <c r="A25" s="125" t="s">
        <v>416</v>
      </c>
      <c r="B25" s="81" t="s">
        <v>417</v>
      </c>
      <c r="C25" s="257">
        <v>0</v>
      </c>
      <c r="D25" s="274">
        <f t="shared" si="2"/>
        <v>0</v>
      </c>
      <c r="E25" s="260">
        <v>2566.5</v>
      </c>
      <c r="F25" s="282" t="str">
        <f t="shared" si="1"/>
        <v>-</v>
      </c>
      <c r="G25" s="283" t="str">
        <f t="shared" si="0"/>
        <v>-</v>
      </c>
      <c r="ALX25" s="119"/>
      <c r="ALY25" s="119"/>
      <c r="ALZ25" s="119"/>
      <c r="AMA25" s="119"/>
      <c r="AMB25" s="119"/>
    </row>
    <row r="26" spans="1:1016" s="124" customFormat="1" ht="204.75" x14ac:dyDescent="0.2">
      <c r="A26" s="125" t="s">
        <v>418</v>
      </c>
      <c r="B26" s="81" t="s">
        <v>419</v>
      </c>
      <c r="C26" s="257">
        <v>0</v>
      </c>
      <c r="D26" s="274">
        <f t="shared" si="2"/>
        <v>0</v>
      </c>
      <c r="E26" s="260">
        <v>0</v>
      </c>
      <c r="F26" s="282" t="str">
        <f t="shared" si="1"/>
        <v>-</v>
      </c>
      <c r="G26" s="283" t="str">
        <f t="shared" si="0"/>
        <v>-</v>
      </c>
      <c r="ALX26" s="119"/>
      <c r="ALY26" s="119"/>
      <c r="ALZ26" s="119"/>
      <c r="AMA26" s="119"/>
      <c r="AMB26" s="119"/>
    </row>
    <row r="27" spans="1:1016" s="124" customFormat="1" ht="204.75" x14ac:dyDescent="0.2">
      <c r="A27" s="125" t="s">
        <v>1026</v>
      </c>
      <c r="B27" s="81" t="s">
        <v>1024</v>
      </c>
      <c r="C27" s="257">
        <v>0</v>
      </c>
      <c r="D27" s="274">
        <v>0</v>
      </c>
      <c r="E27" s="260">
        <v>27570.945809999997</v>
      </c>
      <c r="F27" s="282"/>
      <c r="G27" s="283"/>
      <c r="ALX27" s="119"/>
      <c r="ALY27" s="119"/>
      <c r="ALZ27" s="119"/>
      <c r="AMA27" s="119"/>
      <c r="AMB27" s="119"/>
    </row>
    <row r="28" spans="1:1016" s="124" customFormat="1" ht="204.75" x14ac:dyDescent="0.2">
      <c r="A28" s="125" t="s">
        <v>1027</v>
      </c>
      <c r="B28" s="81" t="s">
        <v>1025</v>
      </c>
      <c r="C28" s="257"/>
      <c r="D28" s="274">
        <v>0</v>
      </c>
      <c r="E28" s="260">
        <v>41488.023809999999</v>
      </c>
      <c r="F28" s="282"/>
      <c r="G28" s="283"/>
      <c r="ALX28" s="119"/>
      <c r="ALY28" s="119"/>
      <c r="ALZ28" s="119"/>
      <c r="AMA28" s="119"/>
      <c r="AMB28" s="119"/>
    </row>
    <row r="29" spans="1:1016" s="124" customFormat="1" ht="78.75" customHeight="1" x14ac:dyDescent="0.2">
      <c r="A29" s="126" t="s">
        <v>25</v>
      </c>
      <c r="B29" s="81" t="s">
        <v>26</v>
      </c>
      <c r="C29" s="257">
        <v>4049240.23</v>
      </c>
      <c r="D29" s="274">
        <f t="shared" si="2"/>
        <v>4049240.23</v>
      </c>
      <c r="E29" s="260">
        <v>3095261.89157</v>
      </c>
      <c r="F29" s="283">
        <f t="shared" si="1"/>
        <v>0.76440559605178082</v>
      </c>
      <c r="G29" s="283">
        <f t="shared" si="0"/>
        <v>0.76440559605178082</v>
      </c>
      <c r="ALX29" s="119"/>
      <c r="ALY29" s="119"/>
      <c r="ALZ29" s="119"/>
      <c r="AMA29" s="119"/>
      <c r="AMB29" s="119"/>
    </row>
    <row r="30" spans="1:1016" s="124" customFormat="1" ht="78.75" customHeight="1" x14ac:dyDescent="0.2">
      <c r="A30" s="126" t="s">
        <v>27</v>
      </c>
      <c r="B30" s="81" t="s">
        <v>28</v>
      </c>
      <c r="C30" s="257">
        <v>4049240.23</v>
      </c>
      <c r="D30" s="274">
        <f t="shared" si="2"/>
        <v>4049240.23</v>
      </c>
      <c r="E30" s="260">
        <v>3095261.89157</v>
      </c>
      <c r="F30" s="283">
        <f t="shared" si="1"/>
        <v>0.76440559605178082</v>
      </c>
      <c r="G30" s="283">
        <f t="shared" si="0"/>
        <v>0.76440559605178082</v>
      </c>
      <c r="ALX30" s="119"/>
      <c r="ALY30" s="119"/>
      <c r="ALZ30" s="119"/>
      <c r="AMA30" s="119"/>
      <c r="AMB30" s="119"/>
    </row>
    <row r="31" spans="1:1016" s="124" customFormat="1" ht="30.75" customHeight="1" outlineLevel="1" x14ac:dyDescent="0.2">
      <c r="A31" s="127" t="s">
        <v>29</v>
      </c>
      <c r="B31" s="82" t="s">
        <v>30</v>
      </c>
      <c r="C31" s="259">
        <f>C30-C32</f>
        <v>1020295.7599999998</v>
      </c>
      <c r="D31" s="275">
        <v>1020295.76</v>
      </c>
      <c r="E31" s="275">
        <f>E30-E32</f>
        <v>929420.45044000028</v>
      </c>
      <c r="F31" s="285">
        <f t="shared" si="1"/>
        <v>0.91093238537029741</v>
      </c>
      <c r="G31" s="285">
        <f t="shared" si="0"/>
        <v>0.91093238537029719</v>
      </c>
      <c r="ALX31" s="119"/>
      <c r="ALY31" s="119"/>
      <c r="ALZ31" s="119"/>
      <c r="AMA31" s="119"/>
      <c r="AMB31" s="119"/>
    </row>
    <row r="32" spans="1:1016" s="124" customFormat="1" ht="31.5" outlineLevel="1" x14ac:dyDescent="0.2">
      <c r="A32" s="127" t="s">
        <v>1001</v>
      </c>
      <c r="B32" s="82" t="s">
        <v>31</v>
      </c>
      <c r="C32" s="259">
        <v>3028944.47</v>
      </c>
      <c r="D32" s="275">
        <v>3028944.47</v>
      </c>
      <c r="E32" s="275">
        <v>2165841.4411299997</v>
      </c>
      <c r="F32" s="285">
        <f t="shared" si="1"/>
        <v>0.71504824950785562</v>
      </c>
      <c r="G32" s="285">
        <f t="shared" si="0"/>
        <v>0.71504824950785562</v>
      </c>
      <c r="ALX32" s="119"/>
      <c r="ALY32" s="119"/>
      <c r="ALZ32" s="119"/>
      <c r="AMA32" s="119"/>
      <c r="AMB32" s="119"/>
    </row>
    <row r="33" spans="1:1016" s="124" customFormat="1" x14ac:dyDescent="0.2">
      <c r="A33" s="126" t="s">
        <v>32</v>
      </c>
      <c r="B33" s="81" t="s">
        <v>33</v>
      </c>
      <c r="C33" s="257">
        <v>1609809.0208000001</v>
      </c>
      <c r="D33" s="276">
        <v>1609809.0208000001</v>
      </c>
      <c r="E33" s="260">
        <v>1540492.1778699998</v>
      </c>
      <c r="F33" s="283">
        <f t="shared" si="1"/>
        <v>0.95694095260097811</v>
      </c>
      <c r="G33" s="283">
        <f t="shared" si="0"/>
        <v>0.95694095260097811</v>
      </c>
      <c r="ALX33" s="119"/>
      <c r="ALY33" s="119"/>
      <c r="ALZ33" s="119"/>
      <c r="AMA33" s="119"/>
      <c r="AMB33" s="119"/>
    </row>
    <row r="34" spans="1:1016" s="124" customFormat="1" ht="47.25" x14ac:dyDescent="0.2">
      <c r="A34" s="126" t="s">
        <v>34</v>
      </c>
      <c r="B34" s="81" t="s">
        <v>35</v>
      </c>
      <c r="C34" s="257">
        <v>1554911.9</v>
      </c>
      <c r="D34" s="276">
        <f t="shared" si="2"/>
        <v>1554911.9</v>
      </c>
      <c r="E34" s="260">
        <v>1466721.3687100001</v>
      </c>
      <c r="F34" s="283">
        <f t="shared" si="1"/>
        <v>0.94328261859080254</v>
      </c>
      <c r="G34" s="283">
        <f t="shared" si="0"/>
        <v>0.94328261859080254</v>
      </c>
      <c r="ALX34" s="119"/>
      <c r="ALY34" s="119"/>
      <c r="ALZ34" s="119"/>
      <c r="AMA34" s="119"/>
      <c r="AMB34" s="119"/>
    </row>
    <row r="35" spans="1:1016" s="124" customFormat="1" ht="63" x14ac:dyDescent="0.2">
      <c r="A35" s="126" t="s">
        <v>36</v>
      </c>
      <c r="B35" s="81" t="s">
        <v>37</v>
      </c>
      <c r="C35" s="257">
        <v>689028.83</v>
      </c>
      <c r="D35" s="276">
        <f t="shared" si="2"/>
        <v>689028.83</v>
      </c>
      <c r="E35" s="260">
        <v>685217.87474</v>
      </c>
      <c r="F35" s="283">
        <f t="shared" si="1"/>
        <v>0.9944690917214597</v>
      </c>
      <c r="G35" s="283">
        <f t="shared" si="0"/>
        <v>0.9944690917214597</v>
      </c>
      <c r="ALX35" s="119"/>
      <c r="ALY35" s="119"/>
      <c r="ALZ35" s="119"/>
      <c r="AMA35" s="119"/>
      <c r="AMB35" s="119"/>
    </row>
    <row r="36" spans="1:1016" s="124" customFormat="1" ht="94.5" x14ac:dyDescent="0.2">
      <c r="A36" s="126" t="s">
        <v>38</v>
      </c>
      <c r="B36" s="81" t="s">
        <v>39</v>
      </c>
      <c r="C36" s="257">
        <v>865883.07</v>
      </c>
      <c r="D36" s="276">
        <f t="shared" si="2"/>
        <v>865883.07</v>
      </c>
      <c r="E36" s="260">
        <v>781471.47139999992</v>
      </c>
      <c r="F36" s="283">
        <f t="shared" si="1"/>
        <v>0.9025138595214709</v>
      </c>
      <c r="G36" s="283">
        <f t="shared" si="0"/>
        <v>0.9025138595214709</v>
      </c>
      <c r="ALX36" s="119"/>
      <c r="ALY36" s="119"/>
      <c r="ALZ36" s="119"/>
      <c r="AMA36" s="119"/>
      <c r="AMB36" s="119"/>
    </row>
    <row r="37" spans="1:1016" s="124" customFormat="1" ht="78.75" x14ac:dyDescent="0.2">
      <c r="A37" s="126" t="s">
        <v>40</v>
      </c>
      <c r="B37" s="81" t="s">
        <v>41</v>
      </c>
      <c r="C37" s="257">
        <v>0</v>
      </c>
      <c r="D37" s="276">
        <f t="shared" si="2"/>
        <v>0</v>
      </c>
      <c r="E37" s="260">
        <v>32.022570000000002</v>
      </c>
      <c r="F37" s="283" t="str">
        <f t="shared" si="1"/>
        <v>-</v>
      </c>
      <c r="G37" s="283" t="str">
        <f t="shared" si="0"/>
        <v>-</v>
      </c>
      <c r="ALX37" s="119"/>
      <c r="ALY37" s="119"/>
      <c r="ALZ37" s="119"/>
      <c r="AMA37" s="119"/>
      <c r="AMB37" s="119"/>
    </row>
    <row r="38" spans="1:1016" s="124" customFormat="1" ht="31.5" x14ac:dyDescent="0.2">
      <c r="A38" s="126" t="s">
        <v>42</v>
      </c>
      <c r="B38" s="81" t="s">
        <v>403</v>
      </c>
      <c r="C38" s="257">
        <v>0</v>
      </c>
      <c r="D38" s="276">
        <f t="shared" si="2"/>
        <v>0</v>
      </c>
      <c r="E38" s="260">
        <v>0</v>
      </c>
      <c r="F38" s="283" t="str">
        <f t="shared" si="1"/>
        <v>-</v>
      </c>
      <c r="G38" s="283" t="str">
        <f t="shared" si="0"/>
        <v>-</v>
      </c>
      <c r="ALX38" s="119"/>
      <c r="ALY38" s="119"/>
      <c r="ALZ38" s="119"/>
      <c r="AMA38" s="119"/>
      <c r="AMB38" s="119"/>
    </row>
    <row r="39" spans="1:1016" s="124" customFormat="1" ht="31.5" x14ac:dyDescent="0.2">
      <c r="A39" s="126" t="s">
        <v>43</v>
      </c>
      <c r="B39" s="81" t="s">
        <v>321</v>
      </c>
      <c r="C39" s="257">
        <v>54897.120799999997</v>
      </c>
      <c r="D39" s="276">
        <f t="shared" si="2"/>
        <v>54897.120799999997</v>
      </c>
      <c r="E39" s="260">
        <v>73770.80915999999</v>
      </c>
      <c r="F39" s="283">
        <f t="shared" si="1"/>
        <v>1.3438010606924216</v>
      </c>
      <c r="G39" s="283">
        <f t="shared" si="0"/>
        <v>1.3438010606924216</v>
      </c>
      <c r="ALX39" s="119"/>
      <c r="ALY39" s="119"/>
      <c r="ALZ39" s="119"/>
      <c r="AMA39" s="119"/>
      <c r="AMB39" s="119"/>
    </row>
    <row r="40" spans="1:1016" s="124" customFormat="1" x14ac:dyDescent="0.2">
      <c r="A40" s="126" t="s">
        <v>44</v>
      </c>
      <c r="B40" s="81" t="s">
        <v>45</v>
      </c>
      <c r="C40" s="257">
        <v>2264873.1691999999</v>
      </c>
      <c r="D40" s="276">
        <v>2264873.1691999999</v>
      </c>
      <c r="E40" s="260">
        <f>E41+E42+E43</f>
        <v>1576295.7771000001</v>
      </c>
      <c r="F40" s="283">
        <f t="shared" si="1"/>
        <v>0.69597529722018847</v>
      </c>
      <c r="G40" s="283">
        <f t="shared" si="0"/>
        <v>0.69597529722018847</v>
      </c>
      <c r="ALX40" s="119"/>
      <c r="ALY40" s="119"/>
      <c r="ALZ40" s="119"/>
      <c r="AMA40" s="119"/>
      <c r="AMB40" s="119"/>
    </row>
    <row r="41" spans="1:1016" s="124" customFormat="1" x14ac:dyDescent="0.2">
      <c r="A41" s="126" t="s">
        <v>46</v>
      </c>
      <c r="B41" s="81" t="s">
        <v>47</v>
      </c>
      <c r="C41" s="257">
        <v>1840389.7</v>
      </c>
      <c r="D41" s="276">
        <f t="shared" si="2"/>
        <v>1840389.7</v>
      </c>
      <c r="E41" s="260">
        <v>1300897.02318</v>
      </c>
      <c r="F41" s="283">
        <f t="shared" si="1"/>
        <v>0.70685954348690394</v>
      </c>
      <c r="G41" s="283">
        <f t="shared" si="0"/>
        <v>0.70685954348690394</v>
      </c>
      <c r="ALX41" s="119"/>
      <c r="ALY41" s="119"/>
      <c r="ALZ41" s="119"/>
      <c r="AMA41" s="119"/>
      <c r="AMB41" s="119"/>
    </row>
    <row r="42" spans="1:1016" s="124" customFormat="1" x14ac:dyDescent="0.2">
      <c r="A42" s="126" t="s">
        <v>48</v>
      </c>
      <c r="B42" s="81" t="s">
        <v>49</v>
      </c>
      <c r="C42" s="257">
        <v>419830.83919999999</v>
      </c>
      <c r="D42" s="276">
        <f t="shared" si="2"/>
        <v>419830.83919999999</v>
      </c>
      <c r="E42" s="260">
        <v>270995.75391999999</v>
      </c>
      <c r="F42" s="283">
        <f t="shared" si="1"/>
        <v>0.64548796471548009</v>
      </c>
      <c r="G42" s="283">
        <f t="shared" si="0"/>
        <v>0.64548796471548009</v>
      </c>
      <c r="ALX42" s="119"/>
      <c r="ALY42" s="119"/>
      <c r="ALZ42" s="119"/>
      <c r="AMA42" s="119"/>
      <c r="AMB42" s="119"/>
    </row>
    <row r="43" spans="1:1016" s="124" customFormat="1" x14ac:dyDescent="0.2">
      <c r="A43" s="126" t="s">
        <v>50</v>
      </c>
      <c r="B43" s="81" t="s">
        <v>51</v>
      </c>
      <c r="C43" s="257">
        <v>4652.63</v>
      </c>
      <c r="D43" s="276">
        <f t="shared" si="2"/>
        <v>4652.63</v>
      </c>
      <c r="E43" s="260">
        <v>4403</v>
      </c>
      <c r="F43" s="283">
        <f t="shared" si="1"/>
        <v>0.94634647500445979</v>
      </c>
      <c r="G43" s="283">
        <f t="shared" si="0"/>
        <v>0.94634647500445979</v>
      </c>
      <c r="ALX43" s="119"/>
      <c r="ALY43" s="119"/>
      <c r="ALZ43" s="119"/>
      <c r="AMA43" s="119"/>
      <c r="AMB43" s="119"/>
    </row>
    <row r="44" spans="1:1016" s="124" customFormat="1" ht="47.25" x14ac:dyDescent="0.2">
      <c r="A44" s="126" t="s">
        <v>52</v>
      </c>
      <c r="B44" s="81" t="s">
        <v>53</v>
      </c>
      <c r="C44" s="257">
        <v>9211.1851999999999</v>
      </c>
      <c r="D44" s="276">
        <v>9211.1851999999999</v>
      </c>
      <c r="E44" s="260">
        <v>16148.79514</v>
      </c>
      <c r="F44" s="283">
        <f t="shared" si="1"/>
        <v>1.7531723431204054</v>
      </c>
      <c r="G44" s="283">
        <f t="shared" si="0"/>
        <v>1.7531723431204054</v>
      </c>
      <c r="ALX44" s="119"/>
      <c r="ALY44" s="119"/>
      <c r="ALZ44" s="119"/>
      <c r="AMA44" s="119"/>
      <c r="AMB44" s="119"/>
    </row>
    <row r="45" spans="1:1016" s="124" customFormat="1" ht="31.5" x14ac:dyDescent="0.2">
      <c r="A45" s="126" t="s">
        <v>54</v>
      </c>
      <c r="B45" s="81" t="s">
        <v>55</v>
      </c>
      <c r="C45" s="257">
        <v>9075.1851999999999</v>
      </c>
      <c r="D45" s="276">
        <f t="shared" si="2"/>
        <v>9075.1851999999999</v>
      </c>
      <c r="E45" s="260">
        <v>15874.51411</v>
      </c>
      <c r="F45" s="283">
        <f t="shared" si="1"/>
        <v>1.7492220555454892</v>
      </c>
      <c r="G45" s="283">
        <f t="shared" si="0"/>
        <v>1.7492220555454892</v>
      </c>
      <c r="ALX45" s="119"/>
      <c r="ALY45" s="119"/>
      <c r="ALZ45" s="119"/>
      <c r="AMA45" s="119"/>
      <c r="AMB45" s="119"/>
    </row>
    <row r="46" spans="1:1016" s="124" customFormat="1" ht="63" hidden="1" x14ac:dyDescent="0.2">
      <c r="A46" s="126" t="s">
        <v>56</v>
      </c>
      <c r="B46" s="81" t="s">
        <v>57</v>
      </c>
      <c r="C46" s="257">
        <v>0</v>
      </c>
      <c r="D46" s="276">
        <f t="shared" si="2"/>
        <v>0</v>
      </c>
      <c r="E46" s="260">
        <v>0</v>
      </c>
      <c r="F46" s="283" t="str">
        <f t="shared" si="1"/>
        <v>-</v>
      </c>
      <c r="G46" s="283" t="str">
        <f t="shared" si="0"/>
        <v>-</v>
      </c>
      <c r="ALX46" s="119"/>
      <c r="ALY46" s="119"/>
      <c r="ALZ46" s="119"/>
      <c r="AMA46" s="119"/>
      <c r="AMB46" s="119"/>
    </row>
    <row r="47" spans="1:1016" s="124" customFormat="1" ht="63" x14ac:dyDescent="0.2">
      <c r="A47" s="126" t="s">
        <v>58</v>
      </c>
      <c r="B47" s="81" t="s">
        <v>59</v>
      </c>
      <c r="C47" s="257">
        <v>136</v>
      </c>
      <c r="D47" s="276">
        <f t="shared" si="2"/>
        <v>136</v>
      </c>
      <c r="E47" s="260">
        <v>274.28103000000004</v>
      </c>
      <c r="F47" s="283">
        <f t="shared" si="1"/>
        <v>2.0167722794117648</v>
      </c>
      <c r="G47" s="283">
        <f t="shared" si="0"/>
        <v>2.0167722794117648</v>
      </c>
      <c r="ALX47" s="119"/>
      <c r="ALY47" s="119"/>
      <c r="ALZ47" s="119"/>
      <c r="AMA47" s="119"/>
      <c r="AMB47" s="119"/>
    </row>
    <row r="48" spans="1:1016" s="124" customFormat="1" x14ac:dyDescent="0.2">
      <c r="A48" s="126" t="s">
        <v>60</v>
      </c>
      <c r="B48" s="81" t="s">
        <v>61</v>
      </c>
      <c r="C48" s="257">
        <v>70589.899999999994</v>
      </c>
      <c r="D48" s="276">
        <v>70589.899999999994</v>
      </c>
      <c r="E48" s="260">
        <v>61096.903189999997</v>
      </c>
      <c r="F48" s="283">
        <f t="shared" si="1"/>
        <v>0.86551905003407004</v>
      </c>
      <c r="G48" s="283">
        <f t="shared" si="0"/>
        <v>0.86551905003407004</v>
      </c>
      <c r="ALX48" s="119"/>
      <c r="ALY48" s="119"/>
      <c r="ALZ48" s="119"/>
      <c r="AMA48" s="119"/>
      <c r="AMB48" s="119"/>
    </row>
    <row r="49" spans="1:1016" s="124" customFormat="1" ht="110.25" hidden="1" x14ac:dyDescent="0.2">
      <c r="A49" s="126" t="s">
        <v>408</v>
      </c>
      <c r="B49" s="81" t="s">
        <v>409</v>
      </c>
      <c r="C49" s="260">
        <v>0</v>
      </c>
      <c r="D49" s="276">
        <f t="shared" si="2"/>
        <v>0</v>
      </c>
      <c r="E49" s="260">
        <v>0</v>
      </c>
      <c r="F49" s="283" t="str">
        <f t="shared" si="1"/>
        <v>-</v>
      </c>
      <c r="G49" s="283" t="str">
        <f t="shared" si="0"/>
        <v>-</v>
      </c>
      <c r="ALX49" s="119"/>
      <c r="ALY49" s="119"/>
      <c r="ALZ49" s="119"/>
      <c r="AMA49" s="119"/>
      <c r="AMB49" s="119"/>
    </row>
    <row r="50" spans="1:1016" s="124" customFormat="1" ht="173.25" x14ac:dyDescent="0.2">
      <c r="A50" s="126" t="s">
        <v>421</v>
      </c>
      <c r="B50" s="81" t="s">
        <v>420</v>
      </c>
      <c r="C50" s="260">
        <v>0</v>
      </c>
      <c r="D50" s="276">
        <f t="shared" si="2"/>
        <v>0</v>
      </c>
      <c r="E50" s="260">
        <v>4.4251199999999997</v>
      </c>
      <c r="F50" s="283" t="str">
        <f t="shared" si="1"/>
        <v>-</v>
      </c>
      <c r="G50" s="283" t="str">
        <f t="shared" si="0"/>
        <v>-</v>
      </c>
      <c r="ALX50" s="119"/>
      <c r="ALY50" s="119"/>
      <c r="ALZ50" s="119"/>
      <c r="AMA50" s="119"/>
      <c r="AMB50" s="119"/>
    </row>
    <row r="51" spans="1:1016" s="124" customFormat="1" ht="141.75" x14ac:dyDescent="0.2">
      <c r="A51" s="126" t="s">
        <v>62</v>
      </c>
      <c r="B51" s="81" t="s">
        <v>63</v>
      </c>
      <c r="C51" s="257">
        <v>3073</v>
      </c>
      <c r="D51" s="276">
        <f t="shared" si="2"/>
        <v>3073</v>
      </c>
      <c r="E51" s="260">
        <v>5650.0505000000003</v>
      </c>
      <c r="F51" s="283">
        <f t="shared" si="1"/>
        <v>1.8386106410673611</v>
      </c>
      <c r="G51" s="283">
        <f t="shared" si="0"/>
        <v>1.8386106410673611</v>
      </c>
      <c r="ALX51" s="119"/>
      <c r="ALY51" s="119"/>
      <c r="ALZ51" s="119"/>
      <c r="AMA51" s="119"/>
      <c r="AMB51" s="119"/>
    </row>
    <row r="52" spans="1:1016" s="124" customFormat="1" ht="63" x14ac:dyDescent="0.2">
      <c r="A52" s="126" t="s">
        <v>64</v>
      </c>
      <c r="B52" s="81" t="s">
        <v>65</v>
      </c>
      <c r="C52" s="257">
        <v>67516.899999999994</v>
      </c>
      <c r="D52" s="276">
        <f t="shared" si="2"/>
        <v>67516.899999999994</v>
      </c>
      <c r="E52" s="260">
        <v>55442.42757</v>
      </c>
      <c r="F52" s="283">
        <f t="shared" si="1"/>
        <v>0.82116370227306057</v>
      </c>
      <c r="G52" s="283">
        <f t="shared" si="0"/>
        <v>0.82116370227306057</v>
      </c>
      <c r="ALX52" s="119"/>
      <c r="ALY52" s="119"/>
      <c r="ALZ52" s="119"/>
      <c r="AMA52" s="119"/>
      <c r="AMB52" s="119"/>
    </row>
    <row r="53" spans="1:1016" s="124" customFormat="1" ht="47.25" x14ac:dyDescent="0.2">
      <c r="A53" s="126" t="s">
        <v>66</v>
      </c>
      <c r="B53" s="81" t="s">
        <v>67</v>
      </c>
      <c r="C53" s="257">
        <v>0</v>
      </c>
      <c r="D53" s="276">
        <v>0</v>
      </c>
      <c r="E53" s="260">
        <v>18.253220000000002</v>
      </c>
      <c r="F53" s="283" t="str">
        <f t="shared" si="1"/>
        <v>-</v>
      </c>
      <c r="G53" s="283" t="str">
        <f t="shared" si="0"/>
        <v>-</v>
      </c>
      <c r="ALX53" s="119"/>
      <c r="ALY53" s="119"/>
      <c r="ALZ53" s="119"/>
      <c r="AMA53" s="119"/>
      <c r="AMB53" s="119"/>
    </row>
    <row r="54" spans="1:1016" s="124" customFormat="1" ht="47.25" x14ac:dyDescent="0.2">
      <c r="A54" s="126" t="s">
        <v>328</v>
      </c>
      <c r="B54" s="81" t="s">
        <v>329</v>
      </c>
      <c r="C54" s="257">
        <v>0</v>
      </c>
      <c r="D54" s="276">
        <f t="shared" si="2"/>
        <v>0</v>
      </c>
      <c r="E54" s="260">
        <v>0.5595</v>
      </c>
      <c r="F54" s="283" t="str">
        <f t="shared" si="1"/>
        <v>-</v>
      </c>
      <c r="G54" s="283" t="str">
        <f t="shared" si="0"/>
        <v>-</v>
      </c>
      <c r="ALX54" s="119"/>
      <c r="ALY54" s="119"/>
      <c r="ALZ54" s="119"/>
      <c r="AMA54" s="119"/>
      <c r="AMB54" s="119"/>
    </row>
    <row r="55" spans="1:1016" s="124" customFormat="1" ht="37.5" hidden="1" customHeight="1" x14ac:dyDescent="0.2">
      <c r="A55" s="126" t="s">
        <v>410</v>
      </c>
      <c r="B55" s="81" t="s">
        <v>411</v>
      </c>
      <c r="C55" s="257">
        <v>0</v>
      </c>
      <c r="D55" s="276">
        <f t="shared" si="2"/>
        <v>0</v>
      </c>
      <c r="E55" s="260">
        <v>0</v>
      </c>
      <c r="F55" s="283" t="str">
        <f t="shared" si="1"/>
        <v>-</v>
      </c>
      <c r="G55" s="283" t="str">
        <f t="shared" si="0"/>
        <v>-</v>
      </c>
      <c r="ALX55" s="119"/>
      <c r="ALY55" s="119"/>
      <c r="ALZ55" s="119"/>
      <c r="AMA55" s="119"/>
      <c r="AMB55" s="119"/>
    </row>
    <row r="56" spans="1:1016" s="124" customFormat="1" ht="35.25" customHeight="1" x14ac:dyDescent="0.2">
      <c r="A56" s="126" t="s">
        <v>44</v>
      </c>
      <c r="B56" s="81" t="s">
        <v>68</v>
      </c>
      <c r="C56" s="257">
        <v>0</v>
      </c>
      <c r="D56" s="276">
        <f t="shared" si="2"/>
        <v>0</v>
      </c>
      <c r="E56" s="260">
        <v>17.201580000000003</v>
      </c>
      <c r="F56" s="283" t="str">
        <f t="shared" si="1"/>
        <v>-</v>
      </c>
      <c r="G56" s="283" t="str">
        <f t="shared" si="0"/>
        <v>-</v>
      </c>
      <c r="ALX56" s="119"/>
      <c r="ALY56" s="119"/>
      <c r="ALZ56" s="119"/>
      <c r="AMA56" s="119"/>
      <c r="AMB56" s="119"/>
    </row>
    <row r="57" spans="1:1016" s="124" customFormat="1" ht="47.25" hidden="1" x14ac:dyDescent="0.2">
      <c r="A57" s="126" t="s">
        <v>69</v>
      </c>
      <c r="B57" s="81" t="s">
        <v>70</v>
      </c>
      <c r="C57" s="257">
        <v>0</v>
      </c>
      <c r="D57" s="276">
        <f t="shared" si="2"/>
        <v>0</v>
      </c>
      <c r="E57" s="260">
        <v>0</v>
      </c>
      <c r="F57" s="283" t="str">
        <f t="shared" si="1"/>
        <v>-</v>
      </c>
      <c r="G57" s="283" t="str">
        <f t="shared" si="0"/>
        <v>-</v>
      </c>
      <c r="ALX57" s="119"/>
      <c r="ALY57" s="119"/>
      <c r="ALZ57" s="119"/>
      <c r="AMA57" s="119"/>
      <c r="AMB57" s="119"/>
    </row>
    <row r="58" spans="1:1016" s="124" customFormat="1" x14ac:dyDescent="0.2">
      <c r="A58" s="128" t="s">
        <v>71</v>
      </c>
      <c r="B58" s="80"/>
      <c r="C58" s="261">
        <f>C59+C60+C61+C62+C63+C64+C65</f>
        <v>1839814.9770000002</v>
      </c>
      <c r="D58" s="277">
        <f t="shared" si="2"/>
        <v>1839814.9770000002</v>
      </c>
      <c r="E58" s="261">
        <f>E59+E60+E61+E62+E63+E64+E65</f>
        <v>2515433.6792300004</v>
      </c>
      <c r="F58" s="279">
        <f t="shared" si="1"/>
        <v>1.3672210035661647</v>
      </c>
      <c r="G58" s="280">
        <f t="shared" si="0"/>
        <v>1.3672210035661647</v>
      </c>
      <c r="ALX58" s="119"/>
      <c r="ALY58" s="119"/>
      <c r="ALZ58" s="119"/>
      <c r="AMA58" s="119"/>
      <c r="AMB58" s="119"/>
    </row>
    <row r="59" spans="1:1016" s="124" customFormat="1" ht="69" customHeight="1" x14ac:dyDescent="0.2">
      <c r="A59" s="126" t="s">
        <v>72</v>
      </c>
      <c r="B59" s="81" t="s">
        <v>73</v>
      </c>
      <c r="C59" s="262">
        <v>859107.8</v>
      </c>
      <c r="D59" s="274">
        <f t="shared" si="2"/>
        <v>859107.8</v>
      </c>
      <c r="E59" s="274">
        <v>1360670.1354700001</v>
      </c>
      <c r="F59" s="283">
        <f t="shared" si="1"/>
        <v>1.5838176949039457</v>
      </c>
      <c r="G59" s="283">
        <f t="shared" si="0"/>
        <v>1.5838176949039457</v>
      </c>
      <c r="ALX59" s="119"/>
      <c r="ALY59" s="119"/>
      <c r="ALZ59" s="119"/>
      <c r="AMA59" s="119"/>
      <c r="AMB59" s="119"/>
    </row>
    <row r="60" spans="1:1016" s="124" customFormat="1" ht="36.75" customHeight="1" x14ac:dyDescent="0.2">
      <c r="A60" s="126" t="s">
        <v>74</v>
      </c>
      <c r="B60" s="81" t="s">
        <v>75</v>
      </c>
      <c r="C60" s="262">
        <v>1520</v>
      </c>
      <c r="D60" s="274">
        <f t="shared" si="2"/>
        <v>1520</v>
      </c>
      <c r="E60" s="274">
        <v>3556.0631200000003</v>
      </c>
      <c r="F60" s="283">
        <f t="shared" si="1"/>
        <v>2.3395152105263159</v>
      </c>
      <c r="G60" s="283">
        <f t="shared" si="0"/>
        <v>2.3395152105263159</v>
      </c>
      <c r="ALX60" s="119"/>
      <c r="ALY60" s="119"/>
      <c r="ALZ60" s="119"/>
      <c r="AMA60" s="119"/>
      <c r="AMB60" s="119"/>
    </row>
    <row r="61" spans="1:1016" s="124" customFormat="1" ht="53.25" customHeight="1" x14ac:dyDescent="0.25">
      <c r="A61" s="129" t="s">
        <v>76</v>
      </c>
      <c r="B61" s="81" t="s">
        <v>77</v>
      </c>
      <c r="C61" s="262">
        <v>253279.79699999999</v>
      </c>
      <c r="D61" s="274">
        <f t="shared" si="2"/>
        <v>253279.79699999999</v>
      </c>
      <c r="E61" s="274">
        <v>279281.99099000002</v>
      </c>
      <c r="F61" s="283">
        <f t="shared" si="1"/>
        <v>1.102661934737732</v>
      </c>
      <c r="G61" s="283">
        <f t="shared" si="0"/>
        <v>1.102661934737732</v>
      </c>
      <c r="ALX61" s="119"/>
      <c r="ALY61" s="119"/>
      <c r="ALZ61" s="119"/>
      <c r="AMA61" s="119"/>
      <c r="AMB61" s="119"/>
    </row>
    <row r="62" spans="1:1016" s="124" customFormat="1" ht="39.75" customHeight="1" x14ac:dyDescent="0.2">
      <c r="A62" s="126" t="s">
        <v>78</v>
      </c>
      <c r="B62" s="81" t="s">
        <v>79</v>
      </c>
      <c r="C62" s="262">
        <v>727.2</v>
      </c>
      <c r="D62" s="274">
        <f t="shared" si="2"/>
        <v>727.2</v>
      </c>
      <c r="E62" s="274">
        <v>2636.29223</v>
      </c>
      <c r="F62" s="283">
        <f t="shared" si="1"/>
        <v>3.6252643426842681</v>
      </c>
      <c r="G62" s="283">
        <f t="shared" si="0"/>
        <v>3.6252643426842681</v>
      </c>
      <c r="ALX62" s="119"/>
      <c r="ALY62" s="119"/>
      <c r="ALZ62" s="119"/>
      <c r="AMA62" s="119"/>
      <c r="AMB62" s="119"/>
    </row>
    <row r="63" spans="1:1016" s="124" customFormat="1" ht="28.5" customHeight="1" x14ac:dyDescent="0.2">
      <c r="A63" s="126" t="s">
        <v>80</v>
      </c>
      <c r="B63" s="81" t="s">
        <v>81</v>
      </c>
      <c r="C63" s="262">
        <v>131.1</v>
      </c>
      <c r="D63" s="274">
        <f t="shared" si="2"/>
        <v>131.1</v>
      </c>
      <c r="E63" s="274">
        <v>34.371000000000002</v>
      </c>
      <c r="F63" s="283">
        <f t="shared" si="1"/>
        <v>0.26217391304347831</v>
      </c>
      <c r="G63" s="283">
        <f t="shared" si="0"/>
        <v>0.26217391304347831</v>
      </c>
      <c r="ALX63" s="119"/>
      <c r="ALY63" s="119"/>
      <c r="ALZ63" s="119"/>
      <c r="AMA63" s="119"/>
      <c r="AMB63" s="119"/>
    </row>
    <row r="64" spans="1:1016" s="124" customFormat="1" ht="31.5" x14ac:dyDescent="0.2">
      <c r="A64" s="126" t="s">
        <v>82</v>
      </c>
      <c r="B64" s="81" t="s">
        <v>83</v>
      </c>
      <c r="C64" s="262">
        <v>709702.28</v>
      </c>
      <c r="D64" s="274">
        <f t="shared" si="2"/>
        <v>709702.28</v>
      </c>
      <c r="E64" s="274">
        <v>846805.52150999999</v>
      </c>
      <c r="F64" s="283">
        <f t="shared" si="1"/>
        <v>1.1931841638017564</v>
      </c>
      <c r="G64" s="283">
        <f t="shared" si="0"/>
        <v>1.1931841638017564</v>
      </c>
      <c r="ALX64" s="119"/>
      <c r="ALY64" s="119"/>
      <c r="ALZ64" s="119"/>
      <c r="AMA64" s="119"/>
      <c r="AMB64" s="119"/>
    </row>
    <row r="65" spans="1:1016" s="124" customFormat="1" x14ac:dyDescent="0.2">
      <c r="A65" s="126" t="s">
        <v>84</v>
      </c>
      <c r="B65" s="81" t="s">
        <v>85</v>
      </c>
      <c r="C65" s="262">
        <v>15346.8</v>
      </c>
      <c r="D65" s="274">
        <f t="shared" si="2"/>
        <v>15346.8</v>
      </c>
      <c r="E65" s="274">
        <v>22449.304909999999</v>
      </c>
      <c r="F65" s="283">
        <f t="shared" si="1"/>
        <v>1.4628003824901608</v>
      </c>
      <c r="G65" s="283">
        <f t="shared" si="0"/>
        <v>1.4628003824901608</v>
      </c>
      <c r="ALX65" s="119"/>
      <c r="ALY65" s="119"/>
      <c r="ALZ65" s="119"/>
      <c r="AMA65" s="119"/>
      <c r="AMB65" s="119"/>
    </row>
    <row r="66" spans="1:1016" s="124" customFormat="1" ht="31.5" x14ac:dyDescent="0.2">
      <c r="A66" s="128" t="s">
        <v>86</v>
      </c>
      <c r="B66" s="80" t="s">
        <v>87</v>
      </c>
      <c r="C66" s="256">
        <v>41243152.76506</v>
      </c>
      <c r="D66" s="278">
        <f>D67+D78+D79+D80+D81+D82</f>
        <v>41243152.76506</v>
      </c>
      <c r="E66" s="278">
        <f>E67+E78+E79+E80+E81+E82</f>
        <v>31004597.298730001</v>
      </c>
      <c r="F66" s="279">
        <f t="shared" si="1"/>
        <v>0.75175138708106215</v>
      </c>
      <c r="G66" s="280">
        <f t="shared" si="0"/>
        <v>0.75175138708106215</v>
      </c>
      <c r="ALX66" s="119"/>
      <c r="ALY66" s="119"/>
      <c r="ALZ66" s="119"/>
      <c r="AMA66" s="119"/>
      <c r="AMB66" s="119"/>
    </row>
    <row r="67" spans="1:1016" s="124" customFormat="1" ht="78.599999999999994" customHeight="1" x14ac:dyDescent="0.2">
      <c r="A67" s="130" t="s">
        <v>88</v>
      </c>
      <c r="B67" s="131" t="s">
        <v>89</v>
      </c>
      <c r="C67" s="263">
        <v>41146756.072980002</v>
      </c>
      <c r="D67" s="263">
        <v>41146756.072980002</v>
      </c>
      <c r="E67" s="286">
        <f>E68+E75+E76+E77</f>
        <v>30901303.669200003</v>
      </c>
      <c r="F67" s="287">
        <f t="shared" si="1"/>
        <v>0.75100218385118533</v>
      </c>
      <c r="G67" s="287">
        <f t="shared" si="0"/>
        <v>0.75100218385118533</v>
      </c>
      <c r="ALX67" s="119"/>
      <c r="ALY67" s="119"/>
      <c r="ALZ67" s="119"/>
      <c r="AMA67" s="119"/>
      <c r="AMB67" s="119"/>
    </row>
    <row r="68" spans="1:1016" s="124" customFormat="1" ht="47.25" customHeight="1" outlineLevel="1" x14ac:dyDescent="0.25">
      <c r="A68" s="129" t="s">
        <v>90</v>
      </c>
      <c r="B68" s="81" t="s">
        <v>91</v>
      </c>
      <c r="C68" s="264">
        <v>21561715.199999999</v>
      </c>
      <c r="D68" s="264">
        <v>21561715.199999999</v>
      </c>
      <c r="E68" s="276">
        <f>E69+E71+E73</f>
        <v>16308461.200000001</v>
      </c>
      <c r="F68" s="282">
        <f t="shared" si="1"/>
        <v>0.75636196140833922</v>
      </c>
      <c r="G68" s="283">
        <f t="shared" si="0"/>
        <v>0.75636196140833922</v>
      </c>
      <c r="ALX68" s="119"/>
      <c r="ALY68" s="119"/>
      <c r="ALZ68" s="119"/>
      <c r="AMA68" s="119"/>
      <c r="AMB68" s="119"/>
    </row>
    <row r="69" spans="1:1016" s="124" customFormat="1" ht="31.5" outlineLevel="1" x14ac:dyDescent="0.25">
      <c r="A69" s="132" t="s">
        <v>92</v>
      </c>
      <c r="B69" s="82" t="s">
        <v>93</v>
      </c>
      <c r="C69" s="265">
        <v>20213598.199999999</v>
      </c>
      <c r="D69" s="265">
        <v>20213598.199999999</v>
      </c>
      <c r="E69" s="288">
        <v>15160198.5</v>
      </c>
      <c r="F69" s="289">
        <f t="shared" si="1"/>
        <v>0.74999999257925298</v>
      </c>
      <c r="G69" s="289">
        <f t="shared" si="0"/>
        <v>0.74999999257925298</v>
      </c>
      <c r="ALX69" s="119"/>
      <c r="ALY69" s="119"/>
      <c r="ALZ69" s="119"/>
      <c r="AMA69" s="119"/>
      <c r="AMB69" s="119"/>
    </row>
    <row r="70" spans="1:1016" s="124" customFormat="1" ht="77.25" hidden="1" customHeight="1" outlineLevel="1" x14ac:dyDescent="0.25">
      <c r="A70" s="133" t="s">
        <v>94</v>
      </c>
      <c r="B70" s="82" t="s">
        <v>95</v>
      </c>
      <c r="C70" s="265">
        <v>0</v>
      </c>
      <c r="D70" s="265">
        <v>0</v>
      </c>
      <c r="E70" s="288">
        <v>0</v>
      </c>
      <c r="F70" s="289" t="str">
        <f t="shared" si="1"/>
        <v>-</v>
      </c>
      <c r="G70" s="289" t="str">
        <f t="shared" si="0"/>
        <v>-</v>
      </c>
      <c r="ALX70" s="119"/>
      <c r="ALY70" s="119"/>
      <c r="ALZ70" s="119"/>
      <c r="AMA70" s="119"/>
      <c r="AMB70" s="119"/>
    </row>
    <row r="71" spans="1:1016" s="124" customFormat="1" ht="82.5" customHeight="1" outlineLevel="1" x14ac:dyDescent="0.2">
      <c r="A71" s="127" t="s">
        <v>96</v>
      </c>
      <c r="B71" s="82" t="s">
        <v>97</v>
      </c>
      <c r="C71" s="265">
        <v>1348117</v>
      </c>
      <c r="D71" s="265">
        <v>1348117</v>
      </c>
      <c r="E71" s="288">
        <v>1011087.9</v>
      </c>
      <c r="F71" s="289">
        <f t="shared" si="1"/>
        <v>0.75000011126630706</v>
      </c>
      <c r="G71" s="289">
        <f t="shared" si="0"/>
        <v>0.75000011126630706</v>
      </c>
      <c r="ALX71" s="119"/>
      <c r="ALY71" s="119"/>
      <c r="ALZ71" s="119"/>
      <c r="AMA71" s="119"/>
      <c r="AMB71" s="119"/>
    </row>
    <row r="72" spans="1:1016" s="124" customFormat="1" ht="82.5" hidden="1" customHeight="1" outlineLevel="1" x14ac:dyDescent="0.2">
      <c r="A72" s="127" t="s">
        <v>422</v>
      </c>
      <c r="B72" s="82" t="s">
        <v>423</v>
      </c>
      <c r="C72" s="265">
        <v>0</v>
      </c>
      <c r="D72" s="265">
        <v>0</v>
      </c>
      <c r="E72" s="288">
        <v>0</v>
      </c>
      <c r="F72" s="289" t="str">
        <f t="shared" si="1"/>
        <v>-</v>
      </c>
      <c r="G72" s="289" t="str">
        <f t="shared" si="0"/>
        <v>-</v>
      </c>
      <c r="ALX72" s="119"/>
      <c r="ALY72" s="119"/>
      <c r="ALZ72" s="119"/>
      <c r="AMA72" s="119"/>
      <c r="AMB72" s="119"/>
    </row>
    <row r="73" spans="1:1016" s="124" customFormat="1" ht="78" customHeight="1" outlineLevel="1" x14ac:dyDescent="0.2">
      <c r="A73" s="134" t="s">
        <v>404</v>
      </c>
      <c r="B73" s="82" t="s">
        <v>405</v>
      </c>
      <c r="C73" s="266">
        <v>0</v>
      </c>
      <c r="D73" s="266">
        <v>0</v>
      </c>
      <c r="E73" s="290">
        <v>137174.79999999999</v>
      </c>
      <c r="F73" s="289" t="str">
        <f t="shared" si="1"/>
        <v>-</v>
      </c>
      <c r="G73" s="289" t="str">
        <f t="shared" si="0"/>
        <v>-</v>
      </c>
      <c r="ALX73" s="119"/>
      <c r="ALY73" s="119"/>
      <c r="ALZ73" s="119"/>
      <c r="AMA73" s="119"/>
      <c r="AMB73" s="119"/>
    </row>
    <row r="74" spans="1:1016" s="124" customFormat="1" ht="78" hidden="1" customHeight="1" outlineLevel="1" x14ac:dyDescent="0.2">
      <c r="A74" s="127" t="s">
        <v>406</v>
      </c>
      <c r="B74" s="82" t="s">
        <v>407</v>
      </c>
      <c r="C74" s="266">
        <v>0</v>
      </c>
      <c r="D74" s="266">
        <v>0</v>
      </c>
      <c r="E74" s="291">
        <v>0</v>
      </c>
      <c r="F74" s="289" t="str">
        <f t="shared" si="1"/>
        <v>-</v>
      </c>
      <c r="G74" s="289" t="str">
        <f t="shared" si="0"/>
        <v>-</v>
      </c>
      <c r="ALX74" s="119"/>
      <c r="ALY74" s="119"/>
      <c r="ALZ74" s="119"/>
      <c r="AMA74" s="119"/>
      <c r="AMB74" s="119"/>
    </row>
    <row r="75" spans="1:1016" s="124" customFormat="1" ht="51.75" customHeight="1" outlineLevel="1" x14ac:dyDescent="0.25">
      <c r="A75" s="129" t="s">
        <v>98</v>
      </c>
      <c r="B75" s="81" t="s">
        <v>99</v>
      </c>
      <c r="C75" s="264">
        <v>17928137.47298</v>
      </c>
      <c r="D75" s="264">
        <v>17928137.47298</v>
      </c>
      <c r="E75" s="274">
        <v>13130654.408</v>
      </c>
      <c r="F75" s="283">
        <f t="shared" si="1"/>
        <v>0.73240482608913382</v>
      </c>
      <c r="G75" s="283">
        <f t="shared" si="0"/>
        <v>0.73240482608913382</v>
      </c>
      <c r="I75" s="135"/>
      <c r="ALX75" s="119"/>
      <c r="ALY75" s="119"/>
      <c r="ALZ75" s="119"/>
      <c r="AMA75" s="119"/>
      <c r="AMB75" s="119"/>
    </row>
    <row r="76" spans="1:1016" s="124" customFormat="1" ht="43.5" customHeight="1" outlineLevel="1" x14ac:dyDescent="0.25">
      <c r="A76" s="129" t="s">
        <v>100</v>
      </c>
      <c r="B76" s="81" t="s">
        <v>101</v>
      </c>
      <c r="C76" s="257">
        <v>1133707.1000000001</v>
      </c>
      <c r="D76" s="257">
        <v>1133707.1000000001</v>
      </c>
      <c r="E76" s="274">
        <v>909772.76157000009</v>
      </c>
      <c r="F76" s="283">
        <f t="shared" si="1"/>
        <v>0.80247602010254682</v>
      </c>
      <c r="G76" s="283">
        <f t="shared" si="0"/>
        <v>0.80247602010254682</v>
      </c>
      <c r="ALX76" s="119"/>
      <c r="ALY76" s="119"/>
      <c r="ALZ76" s="119"/>
      <c r="AMA76" s="119"/>
      <c r="AMB76" s="119"/>
    </row>
    <row r="77" spans="1:1016" s="124" customFormat="1" ht="36" customHeight="1" outlineLevel="1" x14ac:dyDescent="0.2">
      <c r="A77" s="125" t="s">
        <v>102</v>
      </c>
      <c r="B77" s="81" t="s">
        <v>103</v>
      </c>
      <c r="C77" s="257">
        <v>523196.3</v>
      </c>
      <c r="D77" s="257">
        <v>523196.3</v>
      </c>
      <c r="E77" s="274">
        <v>552415.29963000002</v>
      </c>
      <c r="F77" s="283">
        <f t="shared" si="1"/>
        <v>1.0558471067742643</v>
      </c>
      <c r="G77" s="283">
        <f t="shared" si="0"/>
        <v>1.0558471067742643</v>
      </c>
      <c r="ALX77" s="119"/>
      <c r="ALY77" s="119"/>
      <c r="ALZ77" s="119"/>
      <c r="AMA77" s="119"/>
      <c r="AMB77" s="119"/>
    </row>
    <row r="78" spans="1:1016" s="124" customFormat="1" ht="52.5" customHeight="1" outlineLevel="1" x14ac:dyDescent="0.25">
      <c r="A78" s="136" t="s">
        <v>104</v>
      </c>
      <c r="B78" s="81" t="s">
        <v>105</v>
      </c>
      <c r="C78" s="257">
        <v>96396.692079999993</v>
      </c>
      <c r="D78" s="257">
        <v>96396.692079999993</v>
      </c>
      <c r="E78" s="274">
        <v>85960.714420000004</v>
      </c>
      <c r="F78" s="282">
        <f t="shared" si="1"/>
        <v>0.89173925541615962</v>
      </c>
      <c r="G78" s="283">
        <f t="shared" si="0"/>
        <v>0.89173925541615962</v>
      </c>
      <c r="ALX78" s="119"/>
      <c r="ALY78" s="119"/>
      <c r="ALZ78" s="119"/>
      <c r="AMA78" s="119"/>
      <c r="AMB78" s="119"/>
    </row>
    <row r="79" spans="1:1016" s="124" customFormat="1" ht="93.75" customHeight="1" outlineLevel="1" x14ac:dyDescent="0.25">
      <c r="A79" s="136" t="s">
        <v>106</v>
      </c>
      <c r="B79" s="81" t="s">
        <v>107</v>
      </c>
      <c r="C79" s="262">
        <v>0</v>
      </c>
      <c r="D79" s="262">
        <v>0</v>
      </c>
      <c r="E79" s="274">
        <v>6717.6850000000004</v>
      </c>
      <c r="F79" s="282" t="str">
        <f t="shared" ref="F79:F83" si="3">IFERROR(E79/C79,"-")</f>
        <v>-</v>
      </c>
      <c r="G79" s="283" t="str">
        <f t="shared" ref="G79:G83" si="4">IFERROR(E79/D79,"-")</f>
        <v>-</v>
      </c>
      <c r="ALX79" s="119"/>
      <c r="ALY79" s="119"/>
      <c r="ALZ79" s="119"/>
      <c r="AMA79" s="119"/>
      <c r="AMB79" s="119"/>
    </row>
    <row r="80" spans="1:1016" s="124" customFormat="1" ht="50.25" customHeight="1" outlineLevel="1" x14ac:dyDescent="0.2">
      <c r="A80" s="125" t="s">
        <v>108</v>
      </c>
      <c r="B80" s="81" t="s">
        <v>109</v>
      </c>
      <c r="C80" s="262">
        <v>0</v>
      </c>
      <c r="D80" s="262">
        <v>0</v>
      </c>
      <c r="E80" s="274">
        <v>8103.3427799999999</v>
      </c>
      <c r="F80" s="282" t="str">
        <f t="shared" si="3"/>
        <v>-</v>
      </c>
      <c r="G80" s="283" t="str">
        <f t="shared" si="4"/>
        <v>-</v>
      </c>
      <c r="ALX80" s="119"/>
      <c r="ALY80" s="119"/>
      <c r="ALZ80" s="119"/>
      <c r="AMA80" s="119"/>
      <c r="AMB80" s="119"/>
    </row>
    <row r="81" spans="1:1016" s="124" customFormat="1" ht="127.5" customHeight="1" outlineLevel="1" x14ac:dyDescent="0.25">
      <c r="A81" s="137" t="s">
        <v>110</v>
      </c>
      <c r="B81" s="81" t="s">
        <v>111</v>
      </c>
      <c r="C81" s="262">
        <v>0</v>
      </c>
      <c r="D81" s="262">
        <v>0</v>
      </c>
      <c r="E81" s="274">
        <v>37937.488689999998</v>
      </c>
      <c r="F81" s="283" t="str">
        <f t="shared" si="3"/>
        <v>-</v>
      </c>
      <c r="G81" s="283" t="str">
        <f t="shared" si="4"/>
        <v>-</v>
      </c>
      <c r="ALX81" s="119"/>
      <c r="ALY81" s="119"/>
      <c r="ALZ81" s="119"/>
      <c r="AMA81" s="119"/>
      <c r="AMB81" s="119"/>
    </row>
    <row r="82" spans="1:1016" s="124" customFormat="1" ht="78.75" outlineLevel="1" x14ac:dyDescent="0.2">
      <c r="A82" s="126" t="s">
        <v>112</v>
      </c>
      <c r="B82" s="81" t="s">
        <v>113</v>
      </c>
      <c r="C82" s="262">
        <v>0</v>
      </c>
      <c r="D82" s="262">
        <v>0</v>
      </c>
      <c r="E82" s="292">
        <v>-35425.601360000001</v>
      </c>
      <c r="F82" s="283" t="str">
        <f t="shared" si="3"/>
        <v>-</v>
      </c>
      <c r="G82" s="283" t="str">
        <f t="shared" si="4"/>
        <v>-</v>
      </c>
      <c r="ALX82" s="119"/>
      <c r="ALY82" s="119"/>
      <c r="ALZ82" s="119"/>
      <c r="AMA82" s="119"/>
      <c r="AMB82" s="119"/>
    </row>
    <row r="83" spans="1:1016" s="124" customFormat="1" ht="24.75" customHeight="1" x14ac:dyDescent="0.2">
      <c r="A83" s="138" t="s">
        <v>114</v>
      </c>
      <c r="B83" s="139"/>
      <c r="C83" s="267">
        <v>59226127.5</v>
      </c>
      <c r="D83" s="267">
        <f t="shared" ref="D83:E83" si="5">D66+D9</f>
        <v>59226127.395460002</v>
      </c>
      <c r="E83" s="267">
        <f t="shared" si="5"/>
        <v>45665313.492820002</v>
      </c>
      <c r="F83" s="293">
        <f t="shared" si="3"/>
        <v>0.77103324867593281</v>
      </c>
      <c r="G83" s="293">
        <f t="shared" si="4"/>
        <v>0.77103325003688306</v>
      </c>
      <c r="ALX83" s="119"/>
      <c r="ALY83" s="119"/>
      <c r="ALZ83" s="119"/>
      <c r="AMA83" s="119"/>
      <c r="AMB83" s="119"/>
    </row>
    <row r="84" spans="1:1016" x14ac:dyDescent="0.25">
      <c r="A84" s="140"/>
      <c r="B84" s="52"/>
      <c r="C84" s="53"/>
      <c r="D84" s="227"/>
      <c r="E84" s="228"/>
      <c r="F84" s="141"/>
    </row>
    <row r="85" spans="1:1016" ht="55.5" customHeight="1" x14ac:dyDescent="0.25">
      <c r="A85" s="51" t="s">
        <v>4</v>
      </c>
      <c r="B85" s="295" t="s">
        <v>5</v>
      </c>
      <c r="C85" s="301" t="s">
        <v>1004</v>
      </c>
      <c r="D85" s="301"/>
      <c r="E85" s="294" t="s">
        <v>1032</v>
      </c>
      <c r="F85" s="303" t="s">
        <v>999</v>
      </c>
      <c r="G85" s="303" t="s">
        <v>1000</v>
      </c>
    </row>
    <row r="86" spans="1:1016" ht="120.75" customHeight="1" x14ac:dyDescent="0.25">
      <c r="A86" s="79"/>
      <c r="B86" s="295"/>
      <c r="C86" s="211" t="s">
        <v>1005</v>
      </c>
      <c r="D86" s="211" t="s">
        <v>429</v>
      </c>
      <c r="E86" s="302"/>
      <c r="F86" s="304"/>
      <c r="G86" s="304"/>
    </row>
    <row r="87" spans="1:1016" ht="37.9" customHeight="1" x14ac:dyDescent="0.25">
      <c r="A87" s="83" t="s">
        <v>115</v>
      </c>
      <c r="B87" s="54"/>
      <c r="C87" s="55"/>
      <c r="D87" s="229"/>
      <c r="E87" s="230"/>
      <c r="F87" s="116"/>
      <c r="G87" s="56"/>
    </row>
    <row r="88" spans="1:1016" s="144" customFormat="1" ht="33" customHeight="1" x14ac:dyDescent="0.25">
      <c r="A88" s="142" t="s">
        <v>116</v>
      </c>
      <c r="B88" s="143" t="s">
        <v>117</v>
      </c>
      <c r="C88" s="57">
        <v>5665019.2999999998</v>
      </c>
      <c r="D88" s="57">
        <v>4080428.3889600001</v>
      </c>
      <c r="E88" s="57">
        <v>1840658.2569200001</v>
      </c>
      <c r="F88" s="58">
        <f>E88/C88</f>
        <v>0.32491650238861502</v>
      </c>
      <c r="G88" s="117">
        <f>E88/D88</f>
        <v>0.45109436594943852</v>
      </c>
      <c r="ALX88" s="119"/>
      <c r="ALY88" s="119"/>
      <c r="ALZ88" s="119"/>
      <c r="AMA88" s="119"/>
      <c r="AMB88" s="119"/>
    </row>
    <row r="89" spans="1:1016" ht="63" x14ac:dyDescent="0.25">
      <c r="A89" s="145" t="s">
        <v>118</v>
      </c>
      <c r="B89" s="146" t="s">
        <v>119</v>
      </c>
      <c r="C89" s="59">
        <v>190832.4</v>
      </c>
      <c r="D89" s="59">
        <v>205769.60131</v>
      </c>
      <c r="E89" s="59">
        <v>158793.04383000001</v>
      </c>
      <c r="F89" s="60">
        <f>E89/C89</f>
        <v>0.83210735614078124</v>
      </c>
      <c r="G89" s="118">
        <f>E89/D89</f>
        <v>0.77170312241977879</v>
      </c>
    </row>
    <row r="90" spans="1:1016" ht="98.25" customHeight="1" x14ac:dyDescent="0.25">
      <c r="A90" s="145" t="s">
        <v>120</v>
      </c>
      <c r="B90" s="146" t="s">
        <v>121</v>
      </c>
      <c r="C90" s="59">
        <v>145558.70000000001</v>
      </c>
      <c r="D90" s="59">
        <v>145714.2494</v>
      </c>
      <c r="E90" s="59">
        <v>105016.36818999999</v>
      </c>
      <c r="F90" s="60">
        <f t="shared" ref="F90:F153" si="6">E90/C90</f>
        <v>0.72147091304058075</v>
      </c>
      <c r="G90" s="118">
        <f t="shared" ref="G90:G153" si="7">E90/D90</f>
        <v>0.72070074561973474</v>
      </c>
    </row>
    <row r="91" spans="1:1016" ht="118.5" customHeight="1" x14ac:dyDescent="0.25">
      <c r="A91" s="145" t="s">
        <v>122</v>
      </c>
      <c r="B91" s="146" t="s">
        <v>123</v>
      </c>
      <c r="C91" s="59">
        <v>49786.3</v>
      </c>
      <c r="D91" s="59">
        <v>54538.42787</v>
      </c>
      <c r="E91" s="59">
        <v>41578.25548</v>
      </c>
      <c r="F91" s="60">
        <f t="shared" si="6"/>
        <v>0.83513447434334342</v>
      </c>
      <c r="G91" s="118">
        <f t="shared" si="7"/>
        <v>0.76236622696766421</v>
      </c>
    </row>
    <row r="92" spans="1:1016" x14ac:dyDescent="0.25">
      <c r="A92" s="145" t="s">
        <v>124</v>
      </c>
      <c r="B92" s="146" t="s">
        <v>125</v>
      </c>
      <c r="C92" s="59">
        <v>269282.90000000002</v>
      </c>
      <c r="D92" s="59">
        <v>274600.42099999997</v>
      </c>
      <c r="E92" s="59">
        <v>219065.80755</v>
      </c>
      <c r="F92" s="60">
        <f t="shared" si="6"/>
        <v>0.81351547963127246</v>
      </c>
      <c r="G92" s="118">
        <f t="shared" si="7"/>
        <v>0.79776209647544571</v>
      </c>
    </row>
    <row r="93" spans="1:1016" ht="60.75" customHeight="1" x14ac:dyDescent="0.25">
      <c r="A93" s="145" t="s">
        <v>126</v>
      </c>
      <c r="B93" s="146" t="s">
        <v>127</v>
      </c>
      <c r="C93" s="59">
        <v>151343.4</v>
      </c>
      <c r="D93" s="59">
        <v>157352.38211999999</v>
      </c>
      <c r="E93" s="59">
        <v>121101.00093000001</v>
      </c>
      <c r="F93" s="60">
        <f t="shared" si="6"/>
        <v>0.80017365098180704</v>
      </c>
      <c r="G93" s="118">
        <f t="shared" si="7"/>
        <v>0.76961657204303413</v>
      </c>
    </row>
    <row r="94" spans="1:1016" ht="31.5" x14ac:dyDescent="0.25">
      <c r="A94" s="145" t="s">
        <v>128</v>
      </c>
      <c r="B94" s="146" t="s">
        <v>129</v>
      </c>
      <c r="C94" s="59">
        <v>170111.4</v>
      </c>
      <c r="D94" s="59">
        <v>170111.39</v>
      </c>
      <c r="E94" s="59">
        <v>159258.16233000002</v>
      </c>
      <c r="F94" s="60">
        <f t="shared" si="6"/>
        <v>0.93619923373742164</v>
      </c>
      <c r="G94" s="118">
        <f t="shared" si="7"/>
        <v>0.93619928877190417</v>
      </c>
    </row>
    <row r="95" spans="1:1016" ht="31.5" x14ac:dyDescent="0.25">
      <c r="A95" s="145" t="s">
        <v>424</v>
      </c>
      <c r="B95" s="147" t="s">
        <v>425</v>
      </c>
      <c r="C95" s="59">
        <v>3748.8</v>
      </c>
      <c r="D95" s="59">
        <v>4448.8</v>
      </c>
      <c r="E95" s="59">
        <v>3530</v>
      </c>
      <c r="F95" s="60">
        <f t="shared" si="6"/>
        <v>0.94163465642338873</v>
      </c>
      <c r="G95" s="118">
        <f t="shared" si="7"/>
        <v>0.79347239705089012</v>
      </c>
    </row>
    <row r="96" spans="1:1016" ht="22.5" customHeight="1" x14ac:dyDescent="0.25">
      <c r="A96" s="129" t="s">
        <v>130</v>
      </c>
      <c r="B96" s="146" t="s">
        <v>131</v>
      </c>
      <c r="C96" s="59">
        <v>3000</v>
      </c>
      <c r="D96" s="59">
        <v>3000</v>
      </c>
      <c r="E96" s="59">
        <v>2999.9</v>
      </c>
      <c r="F96" s="60">
        <f t="shared" si="6"/>
        <v>0.99996666666666667</v>
      </c>
      <c r="G96" s="118">
        <f t="shared" si="7"/>
        <v>0.99996666666666667</v>
      </c>
    </row>
    <row r="97" spans="1:1016" ht="22.5" customHeight="1" x14ac:dyDescent="0.25">
      <c r="A97" s="145" t="s">
        <v>132</v>
      </c>
      <c r="B97" s="146" t="s">
        <v>133</v>
      </c>
      <c r="C97" s="59">
        <v>160000</v>
      </c>
      <c r="D97" s="59">
        <v>12638.727999999999</v>
      </c>
      <c r="E97" s="59">
        <v>0</v>
      </c>
      <c r="F97" s="60">
        <f t="shared" si="6"/>
        <v>0</v>
      </c>
      <c r="G97" s="118">
        <f t="shared" si="7"/>
        <v>0</v>
      </c>
    </row>
    <row r="98" spans="1:1016" ht="45" customHeight="1" x14ac:dyDescent="0.25">
      <c r="A98" s="129" t="s">
        <v>134</v>
      </c>
      <c r="B98" s="147" t="s">
        <v>135</v>
      </c>
      <c r="C98" s="59">
        <v>2900</v>
      </c>
      <c r="D98" s="59">
        <v>2900</v>
      </c>
      <c r="E98" s="59">
        <v>1600</v>
      </c>
      <c r="F98" s="60">
        <f t="shared" si="6"/>
        <v>0.55172413793103448</v>
      </c>
      <c r="G98" s="118">
        <f t="shared" si="7"/>
        <v>0.55172413793103448</v>
      </c>
    </row>
    <row r="99" spans="1:1016" ht="35.25" customHeight="1" x14ac:dyDescent="0.25">
      <c r="A99" s="145" t="s">
        <v>136</v>
      </c>
      <c r="B99" s="146" t="s">
        <v>137</v>
      </c>
      <c r="C99" s="59">
        <v>4518455.4000000004</v>
      </c>
      <c r="D99" s="59">
        <v>3049354.3892600001</v>
      </c>
      <c r="E99" s="59">
        <v>1027715.71861</v>
      </c>
      <c r="F99" s="60">
        <f t="shared" si="6"/>
        <v>0.22744845918142734</v>
      </c>
      <c r="G99" s="118">
        <f t="shared" si="7"/>
        <v>0.33702731379129736</v>
      </c>
    </row>
    <row r="100" spans="1:1016" s="144" customFormat="1" x14ac:dyDescent="0.25">
      <c r="A100" s="142" t="s">
        <v>138</v>
      </c>
      <c r="B100" s="143" t="s">
        <v>139</v>
      </c>
      <c r="C100" s="61">
        <v>31038.2</v>
      </c>
      <c r="D100" s="61">
        <v>370917.32500000001</v>
      </c>
      <c r="E100" s="61">
        <v>349806.25381000002</v>
      </c>
      <c r="F100" s="210">
        <f t="shared" si="6"/>
        <v>11.270184927283156</v>
      </c>
      <c r="G100" s="210">
        <f t="shared" si="7"/>
        <v>0.94308415981917271</v>
      </c>
      <c r="ALX100" s="119"/>
      <c r="ALY100" s="119"/>
      <c r="ALZ100" s="119"/>
      <c r="AMA100" s="119"/>
      <c r="AMB100" s="119"/>
    </row>
    <row r="101" spans="1:1016" ht="39" customHeight="1" x14ac:dyDescent="0.25">
      <c r="A101" s="145" t="s">
        <v>140</v>
      </c>
      <c r="B101" s="146" t="s">
        <v>141</v>
      </c>
      <c r="C101" s="59">
        <v>31038.2</v>
      </c>
      <c r="D101" s="59">
        <v>370917.32500000001</v>
      </c>
      <c r="E101" s="59">
        <v>349806.25381000002</v>
      </c>
      <c r="F101" s="60">
        <f t="shared" si="6"/>
        <v>11.270184927283156</v>
      </c>
      <c r="G101" s="118">
        <f t="shared" si="7"/>
        <v>0.94308415981917271</v>
      </c>
    </row>
    <row r="102" spans="1:1016" s="144" customFormat="1" ht="54.75" customHeight="1" x14ac:dyDescent="0.25">
      <c r="A102" s="142" t="s">
        <v>142</v>
      </c>
      <c r="B102" s="143" t="s">
        <v>143</v>
      </c>
      <c r="C102" s="61">
        <v>441714</v>
      </c>
      <c r="D102" s="61">
        <v>466719.08017000003</v>
      </c>
      <c r="E102" s="61">
        <v>319870.34000000003</v>
      </c>
      <c r="F102" s="210">
        <f t="shared" si="6"/>
        <v>0.72415712429309465</v>
      </c>
      <c r="G102" s="210">
        <f t="shared" si="7"/>
        <v>0.68535946694848837</v>
      </c>
      <c r="ALX102" s="119"/>
      <c r="ALY102" s="119"/>
      <c r="ALZ102" s="119"/>
      <c r="AMA102" s="119"/>
      <c r="AMB102" s="119"/>
    </row>
    <row r="103" spans="1:1016" ht="63" x14ac:dyDescent="0.25">
      <c r="A103" s="145" t="s">
        <v>144</v>
      </c>
      <c r="B103" s="146" t="s">
        <v>145</v>
      </c>
      <c r="C103" s="59">
        <v>0</v>
      </c>
      <c r="D103" s="59">
        <v>0</v>
      </c>
      <c r="E103" s="59">
        <v>0</v>
      </c>
      <c r="F103" s="60" t="e">
        <f t="shared" si="6"/>
        <v>#DIV/0!</v>
      </c>
      <c r="G103" s="118" t="e">
        <f t="shared" si="7"/>
        <v>#DIV/0!</v>
      </c>
    </row>
    <row r="104" spans="1:1016" ht="31.5" x14ac:dyDescent="0.25">
      <c r="A104" s="145" t="s">
        <v>146</v>
      </c>
      <c r="B104" s="146" t="s">
        <v>147</v>
      </c>
      <c r="C104" s="59">
        <v>440990</v>
      </c>
      <c r="D104" s="59">
        <v>465995.08017000003</v>
      </c>
      <c r="E104" s="59">
        <v>319621.65999999997</v>
      </c>
      <c r="F104" s="60">
        <f t="shared" si="6"/>
        <v>0.7247821039025828</v>
      </c>
      <c r="G104" s="118">
        <f t="shared" si="7"/>
        <v>0.68589063189980148</v>
      </c>
    </row>
    <row r="105" spans="1:1016" x14ac:dyDescent="0.25">
      <c r="A105" s="145" t="s">
        <v>148</v>
      </c>
      <c r="B105" s="147" t="s">
        <v>149</v>
      </c>
      <c r="C105" s="59">
        <v>724</v>
      </c>
      <c r="D105" s="59">
        <v>724</v>
      </c>
      <c r="E105" s="59">
        <v>248.68</v>
      </c>
      <c r="F105" s="60">
        <f t="shared" si="6"/>
        <v>0.34348066298342544</v>
      </c>
      <c r="G105" s="118">
        <f t="shared" si="7"/>
        <v>0.34348066298342544</v>
      </c>
    </row>
    <row r="106" spans="1:1016" ht="63" x14ac:dyDescent="0.25">
      <c r="A106" s="145" t="s">
        <v>150</v>
      </c>
      <c r="B106" s="146" t="s">
        <v>151</v>
      </c>
      <c r="C106" s="59">
        <v>0</v>
      </c>
      <c r="D106" s="59">
        <v>0</v>
      </c>
      <c r="E106" s="59">
        <v>0</v>
      </c>
      <c r="F106" s="60" t="e">
        <f t="shared" si="6"/>
        <v>#DIV/0!</v>
      </c>
      <c r="G106" s="118" t="e">
        <f t="shared" si="7"/>
        <v>#DIV/0!</v>
      </c>
    </row>
    <row r="107" spans="1:1016" s="144" customFormat="1" x14ac:dyDescent="0.25">
      <c r="A107" s="142" t="s">
        <v>152</v>
      </c>
      <c r="B107" s="143" t="s">
        <v>153</v>
      </c>
      <c r="C107" s="57">
        <v>9727559.4000000004</v>
      </c>
      <c r="D107" s="57">
        <v>11084333.47555</v>
      </c>
      <c r="E107" s="57">
        <v>8597917.6048900001</v>
      </c>
      <c r="F107" s="210">
        <f t="shared" si="6"/>
        <v>0.88387202291357891</v>
      </c>
      <c r="G107" s="210">
        <f t="shared" si="7"/>
        <v>0.77568196805477063</v>
      </c>
      <c r="ALX107" s="119"/>
      <c r="ALY107" s="119"/>
      <c r="ALZ107" s="119"/>
      <c r="AMA107" s="119"/>
      <c r="AMB107" s="119"/>
    </row>
    <row r="108" spans="1:1016" x14ac:dyDescent="0.25">
      <c r="A108" s="145" t="s">
        <v>154</v>
      </c>
      <c r="B108" s="146" t="s">
        <v>155</v>
      </c>
      <c r="C108" s="59">
        <v>324356.8</v>
      </c>
      <c r="D108" s="59">
        <v>329135.15000000002</v>
      </c>
      <c r="E108" s="59">
        <v>215847.1146</v>
      </c>
      <c r="F108" s="60">
        <f t="shared" si="6"/>
        <v>0.66546196842489513</v>
      </c>
      <c r="G108" s="118">
        <f t="shared" si="7"/>
        <v>0.65580086052796238</v>
      </c>
    </row>
    <row r="109" spans="1:1016" ht="19.5" customHeight="1" x14ac:dyDescent="0.25">
      <c r="A109" s="145" t="s">
        <v>156</v>
      </c>
      <c r="B109" s="146" t="s">
        <v>157</v>
      </c>
      <c r="C109" s="59">
        <v>2507</v>
      </c>
      <c r="D109" s="59">
        <v>3322.15789</v>
      </c>
      <c r="E109" s="59">
        <v>2319.1328900000003</v>
      </c>
      <c r="F109" s="60">
        <f t="shared" si="6"/>
        <v>0.9250629796569606</v>
      </c>
      <c r="G109" s="118">
        <f t="shared" si="7"/>
        <v>0.69808027396313799</v>
      </c>
    </row>
    <row r="110" spans="1:1016" ht="31.5" x14ac:dyDescent="0.25">
      <c r="A110" s="145" t="s">
        <v>158</v>
      </c>
      <c r="B110" s="146" t="s">
        <v>159</v>
      </c>
      <c r="C110" s="59">
        <v>0</v>
      </c>
      <c r="D110" s="59">
        <v>0</v>
      </c>
      <c r="E110" s="59">
        <v>0</v>
      </c>
      <c r="F110" s="60" t="e">
        <f t="shared" si="6"/>
        <v>#DIV/0!</v>
      </c>
      <c r="G110" s="118" t="e">
        <f t="shared" si="7"/>
        <v>#DIV/0!</v>
      </c>
    </row>
    <row r="111" spans="1:1016" ht="31.5" x14ac:dyDescent="0.25">
      <c r="A111" s="145" t="s">
        <v>160</v>
      </c>
      <c r="B111" s="146" t="s">
        <v>161</v>
      </c>
      <c r="C111" s="59">
        <v>2908487.8</v>
      </c>
      <c r="D111" s="59">
        <v>3071053.4529599999</v>
      </c>
      <c r="E111" s="59">
        <v>2714416.9824099997</v>
      </c>
      <c r="F111" s="60">
        <f t="shared" si="6"/>
        <v>0.93327432296948254</v>
      </c>
      <c r="G111" s="118">
        <f t="shared" si="7"/>
        <v>0.88387161734151509</v>
      </c>
    </row>
    <row r="112" spans="1:1016" x14ac:dyDescent="0.25">
      <c r="A112" s="145" t="s">
        <v>162</v>
      </c>
      <c r="B112" s="146" t="s">
        <v>163</v>
      </c>
      <c r="C112" s="59">
        <v>352223.4</v>
      </c>
      <c r="D112" s="59">
        <v>371065.95532999997</v>
      </c>
      <c r="E112" s="59">
        <v>299681.20149000001</v>
      </c>
      <c r="F112" s="60">
        <f t="shared" si="6"/>
        <v>0.85082706455618784</v>
      </c>
      <c r="G112" s="118">
        <f t="shared" si="7"/>
        <v>0.80762246491593281</v>
      </c>
    </row>
    <row r="113" spans="1:1016" x14ac:dyDescent="0.25">
      <c r="A113" s="145" t="s">
        <v>164</v>
      </c>
      <c r="B113" s="146" t="s">
        <v>165</v>
      </c>
      <c r="C113" s="59">
        <v>165741.70000000001</v>
      </c>
      <c r="D113" s="59">
        <v>165741.75</v>
      </c>
      <c r="E113" s="59">
        <v>121494.69627</v>
      </c>
      <c r="F113" s="60">
        <f t="shared" si="6"/>
        <v>0.73303638293802942</v>
      </c>
      <c r="G113" s="118">
        <f t="shared" si="7"/>
        <v>0.7330361617999086</v>
      </c>
    </row>
    <row r="114" spans="1:1016" x14ac:dyDescent="0.25">
      <c r="A114" s="145" t="s">
        <v>166</v>
      </c>
      <c r="B114" s="146" t="s">
        <v>167</v>
      </c>
      <c r="C114" s="59">
        <v>65466.6</v>
      </c>
      <c r="D114" s="59">
        <v>467059.74</v>
      </c>
      <c r="E114" s="59">
        <v>437171.06579000002</v>
      </c>
      <c r="F114" s="60">
        <f t="shared" si="6"/>
        <v>6.6777725708987488</v>
      </c>
      <c r="G114" s="118">
        <f t="shared" si="7"/>
        <v>0.93600674249936433</v>
      </c>
    </row>
    <row r="115" spans="1:1016" ht="32.450000000000003" customHeight="1" x14ac:dyDescent="0.25">
      <c r="A115" s="145" t="s">
        <v>168</v>
      </c>
      <c r="B115" s="146" t="s">
        <v>169</v>
      </c>
      <c r="C115" s="59">
        <v>4912121.5999999996</v>
      </c>
      <c r="D115" s="59">
        <v>5707271.5448999992</v>
      </c>
      <c r="E115" s="59">
        <v>4045893.9313600003</v>
      </c>
      <c r="F115" s="60">
        <f t="shared" si="6"/>
        <v>0.82365508446696445</v>
      </c>
      <c r="G115" s="118">
        <f t="shared" si="7"/>
        <v>0.70890160027086835</v>
      </c>
    </row>
    <row r="116" spans="1:1016" x14ac:dyDescent="0.25">
      <c r="A116" s="145" t="s">
        <v>170</v>
      </c>
      <c r="B116" s="146" t="s">
        <v>171</v>
      </c>
      <c r="C116" s="59">
        <v>73619.399999999994</v>
      </c>
      <c r="D116" s="59">
        <v>74524.286999999997</v>
      </c>
      <c r="E116" s="59">
        <v>42574.19932</v>
      </c>
      <c r="F116" s="60">
        <f t="shared" si="6"/>
        <v>0.57830136241262498</v>
      </c>
      <c r="G116" s="118">
        <f t="shared" si="7"/>
        <v>0.57127952555923145</v>
      </c>
    </row>
    <row r="117" spans="1:1016" ht="31.5" x14ac:dyDescent="0.25">
      <c r="A117" s="145" t="s">
        <v>172</v>
      </c>
      <c r="B117" s="146" t="s">
        <v>173</v>
      </c>
      <c r="C117" s="59">
        <v>923035.3</v>
      </c>
      <c r="D117" s="59">
        <v>895159.43747</v>
      </c>
      <c r="E117" s="59">
        <v>718519.28075999999</v>
      </c>
      <c r="F117" s="60">
        <f t="shared" si="6"/>
        <v>0.77843098824064472</v>
      </c>
      <c r="G117" s="118">
        <f t="shared" si="7"/>
        <v>0.80267184892867771</v>
      </c>
    </row>
    <row r="118" spans="1:1016" s="144" customFormat="1" ht="36.75" customHeight="1" x14ac:dyDescent="0.25">
      <c r="A118" s="142" t="s">
        <v>174</v>
      </c>
      <c r="B118" s="143" t="s">
        <v>175</v>
      </c>
      <c r="C118" s="57">
        <v>2668291.2000000002</v>
      </c>
      <c r="D118" s="57">
        <v>2916753.0393099999</v>
      </c>
      <c r="E118" s="57">
        <v>966974.85833000008</v>
      </c>
      <c r="F118" s="210">
        <f t="shared" si="6"/>
        <v>0.36239480096100457</v>
      </c>
      <c r="G118" s="210">
        <f t="shared" si="7"/>
        <v>0.33152441955070422</v>
      </c>
      <c r="ALX118" s="119"/>
      <c r="ALY118" s="119"/>
      <c r="ALZ118" s="119"/>
      <c r="AMA118" s="119"/>
      <c r="AMB118" s="119"/>
    </row>
    <row r="119" spans="1:1016" x14ac:dyDescent="0.25">
      <c r="A119" s="145" t="s">
        <v>176</v>
      </c>
      <c r="B119" s="146" t="s">
        <v>177</v>
      </c>
      <c r="C119" s="59">
        <v>188401.6</v>
      </c>
      <c r="D119" s="59">
        <v>372950.94507999998</v>
      </c>
      <c r="E119" s="59">
        <v>59245.805260000001</v>
      </c>
      <c r="F119" s="60">
        <f t="shared" si="6"/>
        <v>0.31446551016551877</v>
      </c>
      <c r="G119" s="118">
        <f t="shared" si="7"/>
        <v>0.15885683101645301</v>
      </c>
    </row>
    <row r="120" spans="1:1016" x14ac:dyDescent="0.25">
      <c r="A120" s="145" t="s">
        <v>178</v>
      </c>
      <c r="B120" s="146" t="s">
        <v>179</v>
      </c>
      <c r="C120" s="59">
        <v>1964611.4</v>
      </c>
      <c r="D120" s="59">
        <v>1973809.47658</v>
      </c>
      <c r="E120" s="59">
        <v>518641.59272000002</v>
      </c>
      <c r="F120" s="60">
        <f t="shared" si="6"/>
        <v>0.26399194910504947</v>
      </c>
      <c r="G120" s="118">
        <f t="shared" si="7"/>
        <v>0.26276172998147984</v>
      </c>
    </row>
    <row r="121" spans="1:1016" x14ac:dyDescent="0.25">
      <c r="A121" s="145" t="s">
        <v>180</v>
      </c>
      <c r="B121" s="146" t="s">
        <v>181</v>
      </c>
      <c r="C121" s="59">
        <v>274224.7</v>
      </c>
      <c r="D121" s="59">
        <v>318243.35451999999</v>
      </c>
      <c r="E121" s="59">
        <v>210239.53674000001</v>
      </c>
      <c r="F121" s="60">
        <f t="shared" si="6"/>
        <v>0.76666885492080039</v>
      </c>
      <c r="G121" s="118">
        <f t="shared" si="7"/>
        <v>0.66062506491958028</v>
      </c>
    </row>
    <row r="122" spans="1:1016" ht="33" customHeight="1" x14ac:dyDescent="0.25">
      <c r="A122" s="145" t="s">
        <v>182</v>
      </c>
      <c r="B122" s="146" t="s">
        <v>183</v>
      </c>
      <c r="C122" s="59">
        <v>241053.5</v>
      </c>
      <c r="D122" s="59">
        <v>251749.26313000001</v>
      </c>
      <c r="E122" s="59">
        <v>178847.92361000003</v>
      </c>
      <c r="F122" s="60">
        <f t="shared" si="6"/>
        <v>0.74194286168838053</v>
      </c>
      <c r="G122" s="118">
        <f t="shared" si="7"/>
        <v>0.71042084249376858</v>
      </c>
    </row>
    <row r="123" spans="1:1016" s="144" customFormat="1" x14ac:dyDescent="0.25">
      <c r="A123" s="142" t="s">
        <v>184</v>
      </c>
      <c r="B123" s="143" t="s">
        <v>185</v>
      </c>
      <c r="C123" s="57">
        <v>70854.600000000006</v>
      </c>
      <c r="D123" s="57">
        <v>69953.61</v>
      </c>
      <c r="E123" s="57">
        <v>49169.551780000002</v>
      </c>
      <c r="F123" s="210">
        <f t="shared" si="6"/>
        <v>0.69395002977929443</v>
      </c>
      <c r="G123" s="210">
        <f t="shared" si="7"/>
        <v>0.70288798219277038</v>
      </c>
      <c r="ALX123" s="119"/>
      <c r="ALY123" s="119"/>
      <c r="ALZ123" s="119"/>
      <c r="AMA123" s="119"/>
      <c r="AMB123" s="119"/>
    </row>
    <row r="124" spans="1:1016" s="144" customFormat="1" ht="31.5" outlineLevel="1" x14ac:dyDescent="0.25">
      <c r="A124" s="148" t="s">
        <v>186</v>
      </c>
      <c r="B124" s="146" t="s">
        <v>187</v>
      </c>
      <c r="C124" s="59">
        <v>0</v>
      </c>
      <c r="D124" s="59">
        <v>0</v>
      </c>
      <c r="E124" s="59">
        <v>0</v>
      </c>
      <c r="F124" s="60" t="e">
        <f t="shared" si="6"/>
        <v>#DIV/0!</v>
      </c>
      <c r="G124" s="118" t="e">
        <f t="shared" si="7"/>
        <v>#DIV/0!</v>
      </c>
      <c r="ALX124" s="119"/>
      <c r="ALY124" s="119"/>
      <c r="ALZ124" s="119"/>
      <c r="AMA124" s="119"/>
      <c r="AMB124" s="119"/>
    </row>
    <row r="125" spans="1:1016" ht="28.5" customHeight="1" x14ac:dyDescent="0.25">
      <c r="A125" s="145" t="s">
        <v>188</v>
      </c>
      <c r="B125" s="146" t="s">
        <v>189</v>
      </c>
      <c r="C125" s="59">
        <v>17469.8</v>
      </c>
      <c r="D125" s="59">
        <v>17469.78</v>
      </c>
      <c r="E125" s="59">
        <v>9086.75144</v>
      </c>
      <c r="F125" s="60">
        <f t="shared" si="6"/>
        <v>0.52014055341217413</v>
      </c>
      <c r="G125" s="118">
        <f t="shared" si="7"/>
        <v>0.52014114888682061</v>
      </c>
    </row>
    <row r="126" spans="1:1016" ht="33" customHeight="1" x14ac:dyDescent="0.25">
      <c r="A126" s="145" t="s">
        <v>190</v>
      </c>
      <c r="B126" s="146" t="s">
        <v>191</v>
      </c>
      <c r="C126" s="59">
        <v>0</v>
      </c>
      <c r="D126" s="59">
        <v>0</v>
      </c>
      <c r="E126" s="59">
        <v>0</v>
      </c>
      <c r="F126" s="60" t="e">
        <f t="shared" si="6"/>
        <v>#DIV/0!</v>
      </c>
      <c r="G126" s="118" t="e">
        <f t="shared" si="7"/>
        <v>#DIV/0!</v>
      </c>
    </row>
    <row r="127" spans="1:1016" ht="31.5" x14ac:dyDescent="0.25">
      <c r="A127" s="145" t="s">
        <v>192</v>
      </c>
      <c r="B127" s="146" t="s">
        <v>193</v>
      </c>
      <c r="C127" s="59">
        <v>53384.800000000003</v>
      </c>
      <c r="D127" s="59">
        <v>52483.83</v>
      </c>
      <c r="E127" s="59">
        <v>40082.800340000002</v>
      </c>
      <c r="F127" s="60">
        <f t="shared" si="6"/>
        <v>0.75082795739611274</v>
      </c>
      <c r="G127" s="118">
        <f t="shared" si="7"/>
        <v>0.76371713611601899</v>
      </c>
    </row>
    <row r="128" spans="1:1016" s="144" customFormat="1" x14ac:dyDescent="0.25">
      <c r="A128" s="142" t="s">
        <v>194</v>
      </c>
      <c r="B128" s="143" t="s">
        <v>195</v>
      </c>
      <c r="C128" s="57">
        <v>18317625.300000001</v>
      </c>
      <c r="D128" s="57">
        <v>18892106.422570001</v>
      </c>
      <c r="E128" s="57">
        <v>13012839.942</v>
      </c>
      <c r="F128" s="210">
        <f t="shared" si="6"/>
        <v>0.71039994152517139</v>
      </c>
      <c r="G128" s="210">
        <f t="shared" si="7"/>
        <v>0.68879772593562327</v>
      </c>
      <c r="ALX128" s="119"/>
      <c r="ALY128" s="119"/>
      <c r="ALZ128" s="119"/>
      <c r="AMA128" s="119"/>
      <c r="AMB128" s="119"/>
    </row>
    <row r="129" spans="1:1016" s="144" customFormat="1" x14ac:dyDescent="0.25">
      <c r="A129" s="148" t="s">
        <v>196</v>
      </c>
      <c r="B129" s="146" t="s">
        <v>197</v>
      </c>
      <c r="C129" s="59">
        <v>3854241.2</v>
      </c>
      <c r="D129" s="59">
        <v>3998232.24</v>
      </c>
      <c r="E129" s="59">
        <v>2922654.64059</v>
      </c>
      <c r="F129" s="60">
        <f t="shared" si="6"/>
        <v>0.75829572902443154</v>
      </c>
      <c r="G129" s="118">
        <f t="shared" si="7"/>
        <v>0.73098671241518476</v>
      </c>
      <c r="ALX129" s="119"/>
      <c r="ALY129" s="119"/>
      <c r="ALZ129" s="119"/>
      <c r="AMA129" s="119"/>
      <c r="AMB129" s="119"/>
    </row>
    <row r="130" spans="1:1016" x14ac:dyDescent="0.25">
      <c r="A130" s="145" t="s">
        <v>198</v>
      </c>
      <c r="B130" s="146" t="s">
        <v>199</v>
      </c>
      <c r="C130" s="59">
        <v>12570011</v>
      </c>
      <c r="D130" s="59">
        <v>12957478.485719999</v>
      </c>
      <c r="E130" s="59">
        <v>8819053.2868099995</v>
      </c>
      <c r="F130" s="60">
        <f t="shared" si="6"/>
        <v>0.70159471513668525</v>
      </c>
      <c r="G130" s="118">
        <f t="shared" si="7"/>
        <v>0.6806149280146736</v>
      </c>
    </row>
    <row r="131" spans="1:1016" ht="31.5" x14ac:dyDescent="0.25">
      <c r="A131" s="145" t="s">
        <v>200</v>
      </c>
      <c r="B131" s="146" t="s">
        <v>201</v>
      </c>
      <c r="C131" s="59">
        <v>573565.6</v>
      </c>
      <c r="D131" s="59">
        <v>561202.25199999998</v>
      </c>
      <c r="E131" s="59">
        <v>357245.22073</v>
      </c>
      <c r="F131" s="60">
        <f t="shared" si="6"/>
        <v>0.6228498025857897</v>
      </c>
      <c r="G131" s="118">
        <f t="shared" si="7"/>
        <v>0.63657125297850736</v>
      </c>
    </row>
    <row r="132" spans="1:1016" ht="27.75" customHeight="1" x14ac:dyDescent="0.25">
      <c r="A132" s="145" t="s">
        <v>202</v>
      </c>
      <c r="B132" s="146" t="s">
        <v>203</v>
      </c>
      <c r="C132" s="59">
        <v>673218.9</v>
      </c>
      <c r="D132" s="59">
        <v>685545.9</v>
      </c>
      <c r="E132" s="59">
        <v>440765.01647999999</v>
      </c>
      <c r="F132" s="60">
        <f t="shared" si="6"/>
        <v>0.65471277838456399</v>
      </c>
      <c r="G132" s="118">
        <f t="shared" si="7"/>
        <v>0.64294019770229827</v>
      </c>
    </row>
    <row r="133" spans="1:1016" ht="47.25" x14ac:dyDescent="0.25">
      <c r="A133" s="145" t="s">
        <v>204</v>
      </c>
      <c r="B133" s="146" t="s">
        <v>205</v>
      </c>
      <c r="C133" s="59">
        <v>67490.399999999994</v>
      </c>
      <c r="D133" s="59">
        <v>67490.399999999994</v>
      </c>
      <c r="E133" s="59">
        <v>47938.519619999999</v>
      </c>
      <c r="F133" s="60">
        <f t="shared" si="6"/>
        <v>0.71030131129760687</v>
      </c>
      <c r="G133" s="118">
        <f t="shared" si="7"/>
        <v>0.71030131129760687</v>
      </c>
    </row>
    <row r="134" spans="1:1016" ht="25.5" customHeight="1" x14ac:dyDescent="0.25">
      <c r="A134" s="129" t="s">
        <v>206</v>
      </c>
      <c r="B134" s="146" t="s">
        <v>207</v>
      </c>
      <c r="C134" s="59">
        <v>2193.6</v>
      </c>
      <c r="D134" s="59">
        <v>2193.6</v>
      </c>
      <c r="E134" s="59">
        <v>1578.36</v>
      </c>
      <c r="F134" s="60">
        <f t="shared" si="6"/>
        <v>0.71952954048140039</v>
      </c>
      <c r="G134" s="118">
        <f t="shared" si="7"/>
        <v>0.71952954048140039</v>
      </c>
    </row>
    <row r="135" spans="1:1016" ht="27" customHeight="1" x14ac:dyDescent="0.25">
      <c r="A135" s="129" t="s">
        <v>208</v>
      </c>
      <c r="B135" s="146" t="s">
        <v>209</v>
      </c>
      <c r="C135" s="59">
        <v>235742.5</v>
      </c>
      <c r="D135" s="59">
        <v>241372.46969999999</v>
      </c>
      <c r="E135" s="59">
        <v>191563.74627</v>
      </c>
      <c r="F135" s="60">
        <f t="shared" si="6"/>
        <v>0.812597415697212</v>
      </c>
      <c r="G135" s="118">
        <f t="shared" si="7"/>
        <v>0.79364372626295421</v>
      </c>
    </row>
    <row r="136" spans="1:1016" ht="35.25" customHeight="1" outlineLevel="1" x14ac:dyDescent="0.25">
      <c r="A136" s="145" t="s">
        <v>210</v>
      </c>
      <c r="B136" s="146" t="s">
        <v>211</v>
      </c>
      <c r="C136" s="59">
        <v>0</v>
      </c>
      <c r="D136" s="59">
        <v>0</v>
      </c>
      <c r="E136" s="59">
        <v>0</v>
      </c>
      <c r="F136" s="60" t="e">
        <f t="shared" si="6"/>
        <v>#DIV/0!</v>
      </c>
      <c r="G136" s="118" t="e">
        <f t="shared" si="7"/>
        <v>#DIV/0!</v>
      </c>
    </row>
    <row r="137" spans="1:1016" ht="28.5" customHeight="1" x14ac:dyDescent="0.25">
      <c r="A137" s="145" t="s">
        <v>212</v>
      </c>
      <c r="B137" s="146" t="s">
        <v>213</v>
      </c>
      <c r="C137" s="59">
        <v>341162.1</v>
      </c>
      <c r="D137" s="59">
        <v>378591.07514999999</v>
      </c>
      <c r="E137" s="59">
        <v>232041.15150000001</v>
      </c>
      <c r="F137" s="60">
        <f t="shared" si="6"/>
        <v>0.68014926482162008</v>
      </c>
      <c r="G137" s="118">
        <f t="shared" si="7"/>
        <v>0.61290708294711904</v>
      </c>
    </row>
    <row r="138" spans="1:1016" s="144" customFormat="1" x14ac:dyDescent="0.25">
      <c r="A138" s="142" t="s">
        <v>214</v>
      </c>
      <c r="B138" s="143" t="s">
        <v>215</v>
      </c>
      <c r="C138" s="57">
        <v>1527731.9</v>
      </c>
      <c r="D138" s="57">
        <v>1790061.4442499999</v>
      </c>
      <c r="E138" s="57">
        <v>1158723.2345799999</v>
      </c>
      <c r="F138" s="210">
        <f t="shared" si="6"/>
        <v>0.75845980212889452</v>
      </c>
      <c r="G138" s="210">
        <f t="shared" si="7"/>
        <v>0.64730919617425864</v>
      </c>
      <c r="ALX138" s="119"/>
      <c r="ALY138" s="119"/>
      <c r="ALZ138" s="119"/>
      <c r="AMA138" s="119"/>
      <c r="AMB138" s="119"/>
    </row>
    <row r="139" spans="1:1016" x14ac:dyDescent="0.25">
      <c r="A139" s="145" t="s">
        <v>216</v>
      </c>
      <c r="B139" s="146" t="s">
        <v>217</v>
      </c>
      <c r="C139" s="59">
        <v>1435208.8</v>
      </c>
      <c r="D139" s="59">
        <v>1692996.31219</v>
      </c>
      <c r="E139" s="59">
        <v>1094413.2481</v>
      </c>
      <c r="F139" s="60">
        <f t="shared" si="6"/>
        <v>0.76254636126813047</v>
      </c>
      <c r="G139" s="118">
        <f t="shared" si="7"/>
        <v>0.6464356952345075</v>
      </c>
    </row>
    <row r="140" spans="1:1016" x14ac:dyDescent="0.25">
      <c r="A140" s="145" t="s">
        <v>218</v>
      </c>
      <c r="B140" s="146" t="s">
        <v>219</v>
      </c>
      <c r="C140" s="59">
        <v>30119.5</v>
      </c>
      <c r="D140" s="59">
        <v>31734.04306</v>
      </c>
      <c r="E140" s="59">
        <v>17399.098180000001</v>
      </c>
      <c r="F140" s="60">
        <f t="shared" si="6"/>
        <v>0.57766889158186563</v>
      </c>
      <c r="G140" s="118">
        <f t="shared" si="7"/>
        <v>0.54827864659738701</v>
      </c>
    </row>
    <row r="141" spans="1:1016" ht="31.5" x14ac:dyDescent="0.25">
      <c r="A141" s="145" t="s">
        <v>220</v>
      </c>
      <c r="B141" s="146" t="s">
        <v>221</v>
      </c>
      <c r="C141" s="59">
        <v>62403.6</v>
      </c>
      <c r="D141" s="59">
        <v>65331.089</v>
      </c>
      <c r="E141" s="59">
        <v>46910.888299999999</v>
      </c>
      <c r="F141" s="60">
        <f t="shared" si="6"/>
        <v>0.75173368683857977</v>
      </c>
      <c r="G141" s="118">
        <f t="shared" si="7"/>
        <v>0.71804846694044855</v>
      </c>
    </row>
    <row r="142" spans="1:1016" s="144" customFormat="1" x14ac:dyDescent="0.25">
      <c r="A142" s="142" t="s">
        <v>222</v>
      </c>
      <c r="B142" s="143" t="s">
        <v>223</v>
      </c>
      <c r="C142" s="57">
        <v>5113116.5999999996</v>
      </c>
      <c r="D142" s="57">
        <v>5414735.7757399995</v>
      </c>
      <c r="E142" s="57">
        <v>3992916.6005000002</v>
      </c>
      <c r="F142" s="210">
        <f t="shared" si="6"/>
        <v>0.78091639852296746</v>
      </c>
      <c r="G142" s="210">
        <f t="shared" si="7"/>
        <v>0.73741670247138003</v>
      </c>
      <c r="ALX142" s="119"/>
      <c r="ALY142" s="119"/>
      <c r="ALZ142" s="119"/>
      <c r="AMA142" s="119"/>
      <c r="AMB142" s="119"/>
    </row>
    <row r="143" spans="1:1016" ht="33" customHeight="1" x14ac:dyDescent="0.25">
      <c r="A143" s="145" t="s">
        <v>224</v>
      </c>
      <c r="B143" s="146" t="s">
        <v>225</v>
      </c>
      <c r="C143" s="59">
        <v>1934576.5</v>
      </c>
      <c r="D143" s="59">
        <v>1712657.67456</v>
      </c>
      <c r="E143" s="59">
        <v>1287087.99361</v>
      </c>
      <c r="F143" s="60">
        <f t="shared" si="6"/>
        <v>0.66530736500210774</v>
      </c>
      <c r="G143" s="118">
        <f t="shared" si="7"/>
        <v>0.75151503579993983</v>
      </c>
    </row>
    <row r="144" spans="1:1016" x14ac:dyDescent="0.25">
      <c r="A144" s="145" t="s">
        <v>226</v>
      </c>
      <c r="B144" s="146" t="s">
        <v>227</v>
      </c>
      <c r="C144" s="59">
        <v>1393004.3</v>
      </c>
      <c r="D144" s="59">
        <v>1874215.4773199998</v>
      </c>
      <c r="E144" s="59">
        <v>1375900.9615</v>
      </c>
      <c r="F144" s="60">
        <f t="shared" si="6"/>
        <v>0.98772197724012767</v>
      </c>
      <c r="G144" s="118">
        <f t="shared" si="7"/>
        <v>0.7341210112443658</v>
      </c>
    </row>
    <row r="145" spans="1:1016" outlineLevel="1" x14ac:dyDescent="0.25">
      <c r="A145" s="145" t="s">
        <v>228</v>
      </c>
      <c r="B145" s="146" t="s">
        <v>229</v>
      </c>
      <c r="C145" s="59">
        <v>227672.4</v>
      </c>
      <c r="D145" s="59">
        <v>220372.4</v>
      </c>
      <c r="E145" s="59">
        <v>140019.79738</v>
      </c>
      <c r="F145" s="60">
        <f t="shared" si="6"/>
        <v>0.61500558425175822</v>
      </c>
      <c r="G145" s="118">
        <f t="shared" si="7"/>
        <v>0.63537810261176086</v>
      </c>
    </row>
    <row r="146" spans="1:1016" ht="37.5" customHeight="1" x14ac:dyDescent="0.25">
      <c r="A146" s="145" t="s">
        <v>230</v>
      </c>
      <c r="B146" s="146" t="s">
        <v>231</v>
      </c>
      <c r="C146" s="59">
        <v>104076.4</v>
      </c>
      <c r="D146" s="59">
        <v>104076.33906999999</v>
      </c>
      <c r="E146" s="59">
        <v>78258.242889999994</v>
      </c>
      <c r="F146" s="60">
        <f t="shared" si="6"/>
        <v>0.75193072483291123</v>
      </c>
      <c r="G146" s="118">
        <f t="shared" si="7"/>
        <v>0.7519311650399696</v>
      </c>
    </row>
    <row r="147" spans="1:1016" ht="66.75" customHeight="1" x14ac:dyDescent="0.25">
      <c r="A147" s="145" t="s">
        <v>232</v>
      </c>
      <c r="B147" s="146" t="s">
        <v>233</v>
      </c>
      <c r="C147" s="59">
        <v>156695.29999999999</v>
      </c>
      <c r="D147" s="59">
        <v>156695.29999999999</v>
      </c>
      <c r="E147" s="59">
        <v>130260.13509000001</v>
      </c>
      <c r="F147" s="60">
        <f t="shared" si="6"/>
        <v>0.8312957382257159</v>
      </c>
      <c r="G147" s="118">
        <f t="shared" si="7"/>
        <v>0.8312957382257159</v>
      </c>
    </row>
    <row r="148" spans="1:1016" ht="31.5" x14ac:dyDescent="0.25">
      <c r="A148" s="145" t="s">
        <v>234</v>
      </c>
      <c r="B148" s="146" t="s">
        <v>235</v>
      </c>
      <c r="C148" s="59">
        <v>1297091.8</v>
      </c>
      <c r="D148" s="59">
        <v>1346718.58479</v>
      </c>
      <c r="E148" s="59">
        <v>981389.47002999997</v>
      </c>
      <c r="F148" s="60">
        <f t="shared" si="6"/>
        <v>0.75660756627248738</v>
      </c>
      <c r="G148" s="118">
        <f t="shared" si="7"/>
        <v>0.72872646231657412</v>
      </c>
    </row>
    <row r="149" spans="1:1016" s="144" customFormat="1" x14ac:dyDescent="0.25">
      <c r="A149" s="142" t="s">
        <v>236</v>
      </c>
      <c r="B149" s="143" t="s">
        <v>237</v>
      </c>
      <c r="C149" s="57">
        <v>16297238.699999999</v>
      </c>
      <c r="D149" s="57">
        <v>16978667.387669999</v>
      </c>
      <c r="E149" s="57">
        <v>11668432.907049999</v>
      </c>
      <c r="F149" s="210">
        <f t="shared" si="6"/>
        <v>0.71597606943377468</v>
      </c>
      <c r="G149" s="210">
        <f t="shared" si="7"/>
        <v>0.68724079697348206</v>
      </c>
      <c r="ALX149" s="119"/>
      <c r="ALY149" s="119"/>
      <c r="ALZ149" s="119"/>
      <c r="AMA149" s="119"/>
      <c r="AMB149" s="119"/>
    </row>
    <row r="150" spans="1:1016" x14ac:dyDescent="0.25">
      <c r="A150" s="145" t="s">
        <v>238</v>
      </c>
      <c r="B150" s="146" t="s">
        <v>239</v>
      </c>
      <c r="C150" s="59">
        <v>5136925.5999999996</v>
      </c>
      <c r="D150" s="59">
        <v>5170136.2792600002</v>
      </c>
      <c r="E150" s="59">
        <v>3001461.6583499997</v>
      </c>
      <c r="F150" s="60">
        <f t="shared" si="6"/>
        <v>0.58429144045808257</v>
      </c>
      <c r="G150" s="118">
        <f t="shared" si="7"/>
        <v>0.58053820948402501</v>
      </c>
    </row>
    <row r="151" spans="1:1016" ht="35.25" customHeight="1" x14ac:dyDescent="0.25">
      <c r="A151" s="145" t="s">
        <v>240</v>
      </c>
      <c r="B151" s="146" t="s">
        <v>241</v>
      </c>
      <c r="C151" s="59">
        <v>1484937.1</v>
      </c>
      <c r="D151" s="59">
        <v>1545245.96162</v>
      </c>
      <c r="E151" s="59">
        <v>1022801.79603</v>
      </c>
      <c r="F151" s="60">
        <f t="shared" si="6"/>
        <v>0.68878459298377004</v>
      </c>
      <c r="G151" s="118">
        <f t="shared" si="7"/>
        <v>0.66190226115052797</v>
      </c>
    </row>
    <row r="152" spans="1:1016" ht="25.5" customHeight="1" x14ac:dyDescent="0.25">
      <c r="A152" s="145" t="s">
        <v>242</v>
      </c>
      <c r="B152" s="146" t="s">
        <v>243</v>
      </c>
      <c r="C152" s="59">
        <v>6209174.2000000002</v>
      </c>
      <c r="D152" s="59">
        <v>7184845.9038399998</v>
      </c>
      <c r="E152" s="59">
        <v>5473833.7530200006</v>
      </c>
      <c r="F152" s="60">
        <f t="shared" si="6"/>
        <v>0.88157194124461835</v>
      </c>
      <c r="G152" s="118">
        <f t="shared" si="7"/>
        <v>0.76185819797394194</v>
      </c>
    </row>
    <row r="153" spans="1:1016" x14ac:dyDescent="0.25">
      <c r="A153" s="145" t="s">
        <v>244</v>
      </c>
      <c r="B153" s="146" t="s">
        <v>245</v>
      </c>
      <c r="C153" s="59">
        <v>3179223.2</v>
      </c>
      <c r="D153" s="59">
        <v>2756284.5930500003</v>
      </c>
      <c r="E153" s="59">
        <v>1940274.6364500001</v>
      </c>
      <c r="F153" s="60">
        <f t="shared" si="6"/>
        <v>0.61029833842744985</v>
      </c>
      <c r="G153" s="118">
        <f t="shared" si="7"/>
        <v>0.70394568156801463</v>
      </c>
    </row>
    <row r="154" spans="1:1016" ht="31.5" x14ac:dyDescent="0.25">
      <c r="A154" s="145" t="s">
        <v>246</v>
      </c>
      <c r="B154" s="146" t="s">
        <v>247</v>
      </c>
      <c r="C154" s="59">
        <v>286978.5</v>
      </c>
      <c r="D154" s="59">
        <v>322154.64989999996</v>
      </c>
      <c r="E154" s="59">
        <v>230061.06319999998</v>
      </c>
      <c r="F154" s="60">
        <f t="shared" ref="F154:F170" si="8">E154/C154</f>
        <v>0.80166654714551777</v>
      </c>
      <c r="G154" s="118">
        <f t="shared" ref="G154:G170" si="9">E154/D154</f>
        <v>0.7141323686354154</v>
      </c>
    </row>
    <row r="155" spans="1:1016" s="144" customFormat="1" x14ac:dyDescent="0.25">
      <c r="A155" s="142" t="s">
        <v>248</v>
      </c>
      <c r="B155" s="143" t="s">
        <v>249</v>
      </c>
      <c r="C155" s="57">
        <v>1203323.3</v>
      </c>
      <c r="D155" s="57">
        <v>1228582.4867</v>
      </c>
      <c r="E155" s="57">
        <v>891098.31053000002</v>
      </c>
      <c r="F155" s="210">
        <f t="shared" si="8"/>
        <v>0.74053108630905762</v>
      </c>
      <c r="G155" s="210">
        <f t="shared" si="9"/>
        <v>0.72530605000199044</v>
      </c>
      <c r="ALX155" s="119"/>
      <c r="ALY155" s="119"/>
      <c r="ALZ155" s="119"/>
      <c r="AMA155" s="119"/>
      <c r="AMB155" s="119"/>
    </row>
    <row r="156" spans="1:1016" outlineLevel="1" x14ac:dyDescent="0.25">
      <c r="A156" s="145" t="s">
        <v>250</v>
      </c>
      <c r="B156" s="146" t="s">
        <v>251</v>
      </c>
      <c r="C156" s="59">
        <v>473604.8</v>
      </c>
      <c r="D156" s="59">
        <v>0</v>
      </c>
      <c r="E156" s="59">
        <v>0</v>
      </c>
      <c r="F156" s="60">
        <f t="shared" si="8"/>
        <v>0</v>
      </c>
      <c r="G156" s="118" t="e">
        <f t="shared" si="9"/>
        <v>#DIV/0!</v>
      </c>
    </row>
    <row r="157" spans="1:1016" x14ac:dyDescent="0.25">
      <c r="A157" s="145" t="s">
        <v>252</v>
      </c>
      <c r="B157" s="146" t="s">
        <v>253</v>
      </c>
      <c r="C157" s="59">
        <v>362254.1</v>
      </c>
      <c r="D157" s="59">
        <v>536937.60449000006</v>
      </c>
      <c r="E157" s="59">
        <v>411535.18902999995</v>
      </c>
      <c r="F157" s="60">
        <f t="shared" si="8"/>
        <v>1.1360401139145146</v>
      </c>
      <c r="G157" s="118">
        <f t="shared" si="9"/>
        <v>0.76644881190783576</v>
      </c>
    </row>
    <row r="158" spans="1:1016" x14ac:dyDescent="0.25">
      <c r="A158" s="145" t="s">
        <v>254</v>
      </c>
      <c r="B158" s="146" t="s">
        <v>255</v>
      </c>
      <c r="C158" s="59">
        <v>342150.1</v>
      </c>
      <c r="D158" s="59">
        <v>664682.48820999998</v>
      </c>
      <c r="E158" s="59">
        <v>458590.98448000004</v>
      </c>
      <c r="F158" s="60">
        <f t="shared" si="8"/>
        <v>1.340321059324548</v>
      </c>
      <c r="G158" s="118">
        <f t="shared" si="9"/>
        <v>0.68993992261627435</v>
      </c>
    </row>
    <row r="159" spans="1:1016" ht="31.5" x14ac:dyDescent="0.25">
      <c r="A159" s="145" t="s">
        <v>256</v>
      </c>
      <c r="B159" s="146" t="s">
        <v>257</v>
      </c>
      <c r="C159" s="59">
        <v>25314.3</v>
      </c>
      <c r="D159" s="59">
        <v>26962.394</v>
      </c>
      <c r="E159" s="59">
        <v>20972.137019999998</v>
      </c>
      <c r="F159" s="60">
        <f t="shared" si="8"/>
        <v>0.82846995650679656</v>
      </c>
      <c r="G159" s="118">
        <f t="shared" si="9"/>
        <v>0.77782918757140029</v>
      </c>
    </row>
    <row r="160" spans="1:1016" s="144" customFormat="1" x14ac:dyDescent="0.25">
      <c r="A160" s="142" t="s">
        <v>258</v>
      </c>
      <c r="B160" s="143" t="s">
        <v>259</v>
      </c>
      <c r="C160" s="57">
        <v>395448.2</v>
      </c>
      <c r="D160" s="57">
        <v>398266.77299999999</v>
      </c>
      <c r="E160" s="57">
        <v>253762.85534000001</v>
      </c>
      <c r="F160" s="210">
        <f t="shared" si="8"/>
        <v>0.64170947127841271</v>
      </c>
      <c r="G160" s="210">
        <f t="shared" si="9"/>
        <v>0.6371680304347157</v>
      </c>
      <c r="ALX160" s="119"/>
      <c r="ALY160" s="119"/>
      <c r="ALZ160" s="119"/>
      <c r="AMA160" s="119"/>
      <c r="AMB160" s="119"/>
    </row>
    <row r="161" spans="1:1016" x14ac:dyDescent="0.25">
      <c r="A161" s="145" t="s">
        <v>260</v>
      </c>
      <c r="B161" s="146" t="s">
        <v>261</v>
      </c>
      <c r="C161" s="59">
        <v>144580.5</v>
      </c>
      <c r="D161" s="59">
        <v>144553.726</v>
      </c>
      <c r="E161" s="59">
        <v>84828.631970000002</v>
      </c>
      <c r="F161" s="60">
        <f t="shared" si="8"/>
        <v>0.586722496948067</v>
      </c>
      <c r="G161" s="118">
        <f t="shared" si="9"/>
        <v>0.58683116871024132</v>
      </c>
    </row>
    <row r="162" spans="1:1016" ht="27" customHeight="1" x14ac:dyDescent="0.25">
      <c r="A162" s="145" t="s">
        <v>262</v>
      </c>
      <c r="B162" s="146" t="s">
        <v>263</v>
      </c>
      <c r="C162" s="59">
        <v>225914.5</v>
      </c>
      <c r="D162" s="59">
        <v>228125.52</v>
      </c>
      <c r="E162" s="59">
        <v>154600.28647999998</v>
      </c>
      <c r="F162" s="60">
        <f t="shared" si="8"/>
        <v>0.68433095919031306</v>
      </c>
      <c r="G162" s="118">
        <f t="shared" si="9"/>
        <v>0.67769834115884964</v>
      </c>
    </row>
    <row r="163" spans="1:1016" ht="31.5" x14ac:dyDescent="0.25">
      <c r="A163" s="145" t="s">
        <v>264</v>
      </c>
      <c r="B163" s="146" t="s">
        <v>265</v>
      </c>
      <c r="C163" s="59">
        <v>24953.200000000001</v>
      </c>
      <c r="D163" s="59">
        <v>25587.526999999998</v>
      </c>
      <c r="E163" s="59">
        <v>14333.936890000001</v>
      </c>
      <c r="F163" s="60">
        <f t="shared" si="8"/>
        <v>0.57443281382748512</v>
      </c>
      <c r="G163" s="118">
        <f t="shared" si="9"/>
        <v>0.56019235035882919</v>
      </c>
    </row>
    <row r="164" spans="1:1016" s="144" customFormat="1" ht="47.25" x14ac:dyDescent="0.25">
      <c r="A164" s="142" t="s">
        <v>266</v>
      </c>
      <c r="B164" s="143" t="s">
        <v>267</v>
      </c>
      <c r="C164" s="61">
        <v>78054.399999999994</v>
      </c>
      <c r="D164" s="61">
        <v>78054.414519999991</v>
      </c>
      <c r="E164" s="61">
        <v>652.60716000000002</v>
      </c>
      <c r="F164" s="210">
        <f t="shared" si="8"/>
        <v>8.3609272507379484E-3</v>
      </c>
      <c r="G164" s="210">
        <f t="shared" si="9"/>
        <v>8.3609256954042185E-3</v>
      </c>
      <c r="ALX164" s="119"/>
      <c r="ALY164" s="119"/>
      <c r="ALZ164" s="119"/>
      <c r="AMA164" s="119"/>
      <c r="AMB164" s="119"/>
    </row>
    <row r="165" spans="1:1016" ht="60" customHeight="1" x14ac:dyDescent="0.25">
      <c r="A165" s="145" t="s">
        <v>268</v>
      </c>
      <c r="B165" s="146" t="s">
        <v>269</v>
      </c>
      <c r="C165" s="59">
        <v>78054.399999999994</v>
      </c>
      <c r="D165" s="59">
        <v>78054.414519999991</v>
      </c>
      <c r="E165" s="59">
        <v>652.60716000000002</v>
      </c>
      <c r="F165" s="60">
        <f t="shared" si="8"/>
        <v>8.3609272507379484E-3</v>
      </c>
      <c r="G165" s="118">
        <f t="shared" si="9"/>
        <v>8.3609256954042185E-3</v>
      </c>
    </row>
    <row r="166" spans="1:1016" s="144" customFormat="1" ht="66" customHeight="1" x14ac:dyDescent="0.25">
      <c r="A166" s="142" t="s">
        <v>270</v>
      </c>
      <c r="B166" s="143" t="s">
        <v>271</v>
      </c>
      <c r="C166" s="61">
        <v>735673.2</v>
      </c>
      <c r="D166" s="61">
        <v>773703.65</v>
      </c>
      <c r="E166" s="61">
        <v>438434.45835000003</v>
      </c>
      <c r="F166" s="210">
        <f t="shared" si="8"/>
        <v>0.59596361312332713</v>
      </c>
      <c r="G166" s="210">
        <f t="shared" si="9"/>
        <v>0.56666975572623968</v>
      </c>
      <c r="ALX166" s="119"/>
      <c r="ALY166" s="119"/>
      <c r="ALZ166" s="119"/>
      <c r="AMA166" s="119"/>
      <c r="AMB166" s="119"/>
    </row>
    <row r="167" spans="1:1016" ht="46.5" customHeight="1" x14ac:dyDescent="0.25">
      <c r="A167" s="145" t="s">
        <v>272</v>
      </c>
      <c r="B167" s="146" t="s">
        <v>273</v>
      </c>
      <c r="C167" s="59">
        <v>606080.5</v>
      </c>
      <c r="D167" s="59">
        <v>606080.5</v>
      </c>
      <c r="E167" s="59">
        <v>370016.80356999999</v>
      </c>
      <c r="F167" s="60">
        <f t="shared" si="8"/>
        <v>0.61050768597570781</v>
      </c>
      <c r="G167" s="118">
        <f t="shared" si="9"/>
        <v>0.61050768597570781</v>
      </c>
    </row>
    <row r="168" spans="1:1016" outlineLevel="1" x14ac:dyDescent="0.25">
      <c r="A168" s="145" t="s">
        <v>274</v>
      </c>
      <c r="B168" s="146" t="s">
        <v>275</v>
      </c>
      <c r="C168" s="59">
        <v>101335.5</v>
      </c>
      <c r="D168" s="59">
        <v>131254.5</v>
      </c>
      <c r="E168" s="59">
        <v>63041.2</v>
      </c>
      <c r="F168" s="60">
        <f t="shared" si="8"/>
        <v>0.62210380370156559</v>
      </c>
      <c r="G168" s="118">
        <f t="shared" si="9"/>
        <v>0.48029743742119313</v>
      </c>
    </row>
    <row r="169" spans="1:1016" ht="31.5" x14ac:dyDescent="0.25">
      <c r="A169" s="145" t="s">
        <v>276</v>
      </c>
      <c r="B169" s="146" t="s">
        <v>277</v>
      </c>
      <c r="C169" s="59">
        <v>28257.200000000001</v>
      </c>
      <c r="D169" s="59">
        <v>36368.65</v>
      </c>
      <c r="E169" s="59">
        <v>5376.45478</v>
      </c>
      <c r="F169" s="60">
        <f t="shared" si="8"/>
        <v>0.19026849015472164</v>
      </c>
      <c r="G169" s="118">
        <f t="shared" si="9"/>
        <v>0.14783212409589028</v>
      </c>
    </row>
    <row r="170" spans="1:1016" s="144" customFormat="1" x14ac:dyDescent="0.25">
      <c r="A170" s="149" t="s">
        <v>278</v>
      </c>
      <c r="B170" s="150" t="s">
        <v>279</v>
      </c>
      <c r="C170" s="62">
        <v>62272688.399999999</v>
      </c>
      <c r="D170" s="62">
        <v>64543283.273440003</v>
      </c>
      <c r="E170" s="62">
        <v>43541257.781240001</v>
      </c>
      <c r="F170" s="209">
        <f t="shared" si="8"/>
        <v>0.69920311616480657</v>
      </c>
      <c r="G170" s="209">
        <f t="shared" si="9"/>
        <v>0.67460556037683816</v>
      </c>
      <c r="J170" s="151"/>
      <c r="ALX170" s="119"/>
      <c r="ALY170" s="119"/>
      <c r="ALZ170" s="119"/>
      <c r="AMA170" s="119"/>
      <c r="AMB170" s="119"/>
    </row>
    <row r="171" spans="1:1016" s="144" customFormat="1" ht="56.25" customHeight="1" x14ac:dyDescent="0.25">
      <c r="A171" s="149" t="s">
        <v>280</v>
      </c>
      <c r="B171" s="150" t="s">
        <v>281</v>
      </c>
      <c r="C171" s="62">
        <v>-3046560.8</v>
      </c>
      <c r="D171" s="62">
        <v>-3046560.8430400002</v>
      </c>
      <c r="E171" s="62">
        <v>2124055.7115799999</v>
      </c>
      <c r="F171" s="62"/>
      <c r="G171" s="62"/>
      <c r="J171" s="151"/>
      <c r="ALX171" s="119"/>
      <c r="ALY171" s="119"/>
      <c r="ALZ171" s="119"/>
      <c r="AMA171" s="119"/>
      <c r="AMB171" s="119"/>
    </row>
    <row r="172" spans="1:1016" x14ac:dyDescent="0.25">
      <c r="A172" s="64"/>
      <c r="B172" s="63"/>
      <c r="C172" s="64"/>
      <c r="D172" s="231"/>
      <c r="E172" s="232"/>
      <c r="F172" s="63"/>
      <c r="G172" s="65"/>
    </row>
    <row r="173" spans="1:1016" s="154" customFormat="1" ht="21.75" customHeight="1" outlineLevel="1" x14ac:dyDescent="0.25">
      <c r="A173" s="213" t="s">
        <v>282</v>
      </c>
      <c r="B173" s="66"/>
      <c r="C173" s="66"/>
      <c r="D173" s="233"/>
      <c r="E173" s="234"/>
      <c r="F173" s="152"/>
      <c r="G173" s="153"/>
      <c r="ALX173" s="119"/>
      <c r="ALY173" s="119"/>
      <c r="ALZ173" s="119"/>
      <c r="AMA173" s="119"/>
      <c r="AMB173" s="119"/>
    </row>
    <row r="174" spans="1:1016" s="154" customFormat="1" ht="39.75" customHeight="1" outlineLevel="1" x14ac:dyDescent="0.25">
      <c r="A174" s="155" t="s">
        <v>283</v>
      </c>
      <c r="B174" s="156" t="s">
        <v>284</v>
      </c>
      <c r="C174" s="67">
        <v>3046560.8430400002</v>
      </c>
      <c r="D174" s="237">
        <v>3046560.8430400002</v>
      </c>
      <c r="E174" s="237">
        <v>-2124055.7000000002</v>
      </c>
      <c r="F174" s="67"/>
      <c r="G174" s="70"/>
      <c r="H174" s="77"/>
      <c r="ALX174" s="119"/>
      <c r="ALY174" s="119"/>
      <c r="ALZ174" s="119"/>
      <c r="AMA174" s="119"/>
      <c r="AMB174" s="119"/>
    </row>
    <row r="175" spans="1:1016" ht="47.25" x14ac:dyDescent="0.25">
      <c r="A175" s="155" t="s">
        <v>285</v>
      </c>
      <c r="B175" s="156" t="s">
        <v>286</v>
      </c>
      <c r="C175" s="67">
        <v>1696196.52571</v>
      </c>
      <c r="D175" s="237">
        <v>1696196.52571</v>
      </c>
      <c r="E175" s="237">
        <v>-691783.06400999997</v>
      </c>
      <c r="F175" s="69"/>
      <c r="G175" s="70"/>
    </row>
    <row r="176" spans="1:1016" ht="47.25" x14ac:dyDescent="0.25">
      <c r="A176" s="155" t="s">
        <v>287</v>
      </c>
      <c r="B176" s="156" t="s">
        <v>288</v>
      </c>
      <c r="C176" s="71">
        <v>745119.3</v>
      </c>
      <c r="D176" s="238">
        <v>745119.3</v>
      </c>
      <c r="E176" s="239">
        <v>0</v>
      </c>
      <c r="F176" s="67"/>
      <c r="G176" s="68"/>
    </row>
    <row r="177" spans="1:7" ht="57" customHeight="1" x14ac:dyDescent="0.25">
      <c r="A177" s="157" t="s">
        <v>289</v>
      </c>
      <c r="B177" s="158" t="s">
        <v>290</v>
      </c>
      <c r="C177" s="72">
        <v>745119.3</v>
      </c>
      <c r="D177" s="240">
        <v>745119.3</v>
      </c>
      <c r="E177" s="240">
        <v>0</v>
      </c>
      <c r="F177" s="72"/>
      <c r="G177" s="73"/>
    </row>
    <row r="178" spans="1:7" ht="67.5" customHeight="1" x14ac:dyDescent="0.25">
      <c r="A178" s="157" t="s">
        <v>291</v>
      </c>
      <c r="B178" s="158" t="s">
        <v>292</v>
      </c>
      <c r="C178" s="72">
        <v>0</v>
      </c>
      <c r="D178" s="240">
        <v>0</v>
      </c>
      <c r="E178" s="240">
        <v>0</v>
      </c>
      <c r="F178" s="72"/>
      <c r="G178" s="73"/>
    </row>
    <row r="179" spans="1:7" ht="47.25" x14ac:dyDescent="0.25">
      <c r="A179" s="159" t="s">
        <v>293</v>
      </c>
      <c r="B179" s="160" t="s">
        <v>294</v>
      </c>
      <c r="C179" s="74">
        <v>951077.22571000003</v>
      </c>
      <c r="D179" s="241">
        <v>951077.22571000003</v>
      </c>
      <c r="E179" s="242">
        <v>-29533.91</v>
      </c>
      <c r="F179" s="76"/>
      <c r="G179" s="161"/>
    </row>
    <row r="180" spans="1:7" ht="88.5" customHeight="1" x14ac:dyDescent="0.25">
      <c r="A180" s="157" t="s">
        <v>295</v>
      </c>
      <c r="B180" s="158" t="s">
        <v>296</v>
      </c>
      <c r="C180" s="72">
        <v>6303594.0899999999</v>
      </c>
      <c r="D180" s="240">
        <v>6303594.0899999999</v>
      </c>
      <c r="E180" s="240">
        <v>0</v>
      </c>
      <c r="F180" s="72"/>
      <c r="G180" s="73"/>
    </row>
    <row r="181" spans="1:7" ht="80.25" customHeight="1" x14ac:dyDescent="0.25">
      <c r="A181" s="157" t="s">
        <v>297</v>
      </c>
      <c r="B181" s="158" t="s">
        <v>298</v>
      </c>
      <c r="C181" s="72">
        <v>-5352516.8642899999</v>
      </c>
      <c r="D181" s="240">
        <v>-5352516.8642899999</v>
      </c>
      <c r="E181" s="240">
        <v>-29533.91</v>
      </c>
      <c r="F181" s="72"/>
      <c r="G181" s="73"/>
    </row>
    <row r="182" spans="1:7" ht="48.75" customHeight="1" x14ac:dyDescent="0.25">
      <c r="A182" s="159" t="s">
        <v>299</v>
      </c>
      <c r="B182" s="160" t="s">
        <v>300</v>
      </c>
      <c r="C182" s="76">
        <v>0</v>
      </c>
      <c r="D182" s="243">
        <v>0</v>
      </c>
      <c r="E182" s="242">
        <v>-662249.15401000006</v>
      </c>
      <c r="F182" s="76"/>
      <c r="G182" s="75"/>
    </row>
    <row r="183" spans="1:7" ht="66.75" customHeight="1" x14ac:dyDescent="0.25">
      <c r="A183" s="157" t="s">
        <v>301</v>
      </c>
      <c r="B183" s="158" t="s">
        <v>302</v>
      </c>
      <c r="C183" s="72">
        <v>0</v>
      </c>
      <c r="D183" s="240">
        <v>0</v>
      </c>
      <c r="E183" s="244">
        <v>0</v>
      </c>
      <c r="F183" s="72"/>
      <c r="G183" s="73"/>
    </row>
    <row r="184" spans="1:7" ht="52.5" customHeight="1" x14ac:dyDescent="0.25">
      <c r="A184" s="157" t="s">
        <v>303</v>
      </c>
      <c r="B184" s="158" t="s">
        <v>304</v>
      </c>
      <c r="C184" s="72">
        <v>0</v>
      </c>
      <c r="D184" s="240">
        <v>0</v>
      </c>
      <c r="E184" s="244">
        <v>0</v>
      </c>
      <c r="F184" s="72"/>
      <c r="G184" s="73"/>
    </row>
    <row r="185" spans="1:7" ht="50.25" customHeight="1" x14ac:dyDescent="0.25">
      <c r="A185" s="157" t="s">
        <v>305</v>
      </c>
      <c r="B185" s="158" t="s">
        <v>306</v>
      </c>
      <c r="C185" s="72">
        <v>0</v>
      </c>
      <c r="D185" s="240">
        <v>0</v>
      </c>
      <c r="E185" s="244">
        <v>0</v>
      </c>
      <c r="F185" s="72"/>
      <c r="G185" s="73"/>
    </row>
    <row r="186" spans="1:7" ht="49.5" customHeight="1" x14ac:dyDescent="0.25">
      <c r="A186" s="162" t="s">
        <v>307</v>
      </c>
      <c r="B186" s="158" t="s">
        <v>308</v>
      </c>
      <c r="C186" s="72">
        <v>0</v>
      </c>
      <c r="D186" s="240">
        <v>0</v>
      </c>
      <c r="E186" s="245">
        <v>-662249.19999999995</v>
      </c>
      <c r="F186" s="72"/>
      <c r="G186" s="73"/>
    </row>
    <row r="187" spans="1:7" ht="47.25" x14ac:dyDescent="0.25">
      <c r="A187" s="159" t="s">
        <v>309</v>
      </c>
      <c r="B187" s="160" t="s">
        <v>310</v>
      </c>
      <c r="C187" s="76">
        <v>1350364.31733</v>
      </c>
      <c r="D187" s="246">
        <v>1350364.31733</v>
      </c>
      <c r="E187" s="246">
        <v>-1432272.64757</v>
      </c>
      <c r="F187" s="76"/>
      <c r="G187" s="75"/>
    </row>
    <row r="188" spans="1:7" ht="31.5" outlineLevel="1" x14ac:dyDescent="0.25">
      <c r="A188" s="157" t="s">
        <v>311</v>
      </c>
      <c r="B188" s="158" t="s">
        <v>312</v>
      </c>
      <c r="C188" s="72">
        <v>-66274840.90546</v>
      </c>
      <c r="D188" s="240">
        <v>-66274840.90546</v>
      </c>
      <c r="E188" s="240">
        <v>-77702863.610760003</v>
      </c>
      <c r="F188" s="72"/>
      <c r="G188" s="73"/>
    </row>
    <row r="189" spans="1:7" ht="31.5" outlineLevel="1" x14ac:dyDescent="0.25">
      <c r="A189" s="157" t="s">
        <v>313</v>
      </c>
      <c r="B189" s="158" t="s">
        <v>314</v>
      </c>
      <c r="C189" s="72">
        <v>68932617.210649997</v>
      </c>
      <c r="D189" s="240">
        <v>69895800.137730002</v>
      </c>
      <c r="E189" s="240">
        <v>76270590.963190004</v>
      </c>
      <c r="F189" s="72"/>
      <c r="G189" s="73"/>
    </row>
    <row r="190" spans="1:7" x14ac:dyDescent="0.25">
      <c r="C190" s="77"/>
      <c r="D190" s="235"/>
    </row>
    <row r="191" spans="1:7" x14ac:dyDescent="0.25">
      <c r="C191" s="78"/>
      <c r="D191" s="236"/>
    </row>
    <row r="192" spans="1:7" x14ac:dyDescent="0.25">
      <c r="C192" s="78"/>
      <c r="D192" s="236"/>
    </row>
  </sheetData>
  <protectedRanges>
    <protectedRange sqref="E59:E65" name="Диапазон1_3"/>
    <protectedRange sqref="E75" name="Диапазон1_5"/>
    <protectedRange sqref="E76:E77" name="Диапазон1_6"/>
  </protectedRanges>
  <autoFilter ref="A87:C171"/>
  <mergeCells count="16">
    <mergeCell ref="B85:B86"/>
    <mergeCell ref="C85:D85"/>
    <mergeCell ref="E7:E8"/>
    <mergeCell ref="F7:F8"/>
    <mergeCell ref="G7:G8"/>
    <mergeCell ref="E85:E86"/>
    <mergeCell ref="F85:F86"/>
    <mergeCell ref="G85:G86"/>
    <mergeCell ref="A7:A8"/>
    <mergeCell ref="B7:B8"/>
    <mergeCell ref="A2:C2"/>
    <mergeCell ref="A3:C3"/>
    <mergeCell ref="A4:C4"/>
    <mergeCell ref="A5:C5"/>
    <mergeCell ref="A6:C6"/>
    <mergeCell ref="C7:D7"/>
  </mergeCells>
  <printOptions horizontalCentered="1"/>
  <pageMargins left="0" right="0" top="0" bottom="0" header="0.511811023622047" footer="0.511811023622047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I187"/>
  <sheetViews>
    <sheetView showGridLines="0" zoomScale="59" zoomScaleNormal="59" zoomScalePageLayoutView="75" workbookViewId="0">
      <pane ySplit="7" topLeftCell="A170" activePane="bottomLeft" state="frozen"/>
      <selection pane="bottomLeft" activeCell="I86" sqref="I86"/>
    </sheetView>
  </sheetViews>
  <sheetFormatPr defaultColWidth="9.375" defaultRowHeight="18.75" outlineLevelRow="1" outlineLevelCol="1" x14ac:dyDescent="0.3"/>
  <cols>
    <col min="1" max="1" width="37.25" style="1" customWidth="1"/>
    <col min="2" max="2" width="24.75" style="2" customWidth="1"/>
    <col min="3" max="3" width="19" style="93" customWidth="1" outlineLevel="1"/>
    <col min="4" max="4" width="17.75" style="94" customWidth="1"/>
    <col min="5" max="5" width="18.75" style="97" customWidth="1"/>
    <col min="6" max="6" width="15.625" style="115" customWidth="1"/>
    <col min="7" max="7" width="15" style="101" customWidth="1"/>
    <col min="8" max="8" width="15.625" style="4" customWidth="1"/>
    <col min="9" max="9" width="17.75" style="5" customWidth="1"/>
    <col min="10" max="14" width="9.375" style="5"/>
    <col min="15" max="1023" width="9.375" style="6"/>
  </cols>
  <sheetData>
    <row r="1" spans="1:8" ht="15.75" x14ac:dyDescent="0.25">
      <c r="A1" s="7"/>
      <c r="B1" s="8"/>
      <c r="C1" s="84"/>
      <c r="D1" s="85"/>
      <c r="E1" s="86"/>
      <c r="F1" s="99"/>
    </row>
    <row r="2" spans="1:8" ht="15.75" x14ac:dyDescent="0.25">
      <c r="A2" s="313" t="s">
        <v>0</v>
      </c>
      <c r="B2" s="313"/>
      <c r="C2" s="313"/>
      <c r="D2" s="313"/>
      <c r="E2" s="313"/>
      <c r="F2" s="313"/>
    </row>
    <row r="3" spans="1:8" ht="18.75" customHeight="1" x14ac:dyDescent="0.25">
      <c r="A3" s="313" t="s">
        <v>315</v>
      </c>
      <c r="B3" s="313"/>
      <c r="C3" s="313"/>
      <c r="D3" s="313"/>
      <c r="E3" s="313"/>
      <c r="F3" s="313"/>
    </row>
    <row r="4" spans="1:8" ht="18.75" customHeight="1" x14ac:dyDescent="0.25">
      <c r="A4" s="313" t="s">
        <v>2</v>
      </c>
      <c r="B4" s="313"/>
      <c r="C4" s="313"/>
      <c r="D4" s="313"/>
      <c r="E4" s="313"/>
      <c r="F4" s="313"/>
    </row>
    <row r="5" spans="1:8" ht="15.75" x14ac:dyDescent="0.25">
      <c r="A5" s="314" t="s">
        <v>1031</v>
      </c>
      <c r="B5" s="314"/>
      <c r="C5" s="314"/>
      <c r="D5" s="314"/>
      <c r="E5" s="314"/>
      <c r="F5" s="314"/>
    </row>
    <row r="6" spans="1:8" ht="68.25" customHeight="1" x14ac:dyDescent="0.25">
      <c r="A6" s="6"/>
      <c r="B6" s="8"/>
      <c r="C6" s="98"/>
      <c r="D6" s="85"/>
      <c r="E6" s="86"/>
      <c r="F6" s="100" t="s">
        <v>3</v>
      </c>
    </row>
    <row r="7" spans="1:8" ht="15.75" x14ac:dyDescent="0.25">
      <c r="A7" s="307" t="s">
        <v>4</v>
      </c>
      <c r="B7" s="307" t="s">
        <v>5</v>
      </c>
      <c r="C7" s="316" t="s">
        <v>1004</v>
      </c>
      <c r="D7" s="317"/>
      <c r="E7" s="318" t="s">
        <v>1032</v>
      </c>
      <c r="F7" s="305" t="s">
        <v>999</v>
      </c>
      <c r="G7" s="305" t="s">
        <v>1000</v>
      </c>
    </row>
    <row r="8" spans="1:8" ht="93" customHeight="1" x14ac:dyDescent="0.25">
      <c r="A8" s="308"/>
      <c r="B8" s="308"/>
      <c r="C8" s="214" t="s">
        <v>1006</v>
      </c>
      <c r="D8" s="214" t="s">
        <v>429</v>
      </c>
      <c r="E8" s="319"/>
      <c r="F8" s="306"/>
      <c r="G8" s="306"/>
    </row>
    <row r="9" spans="1:8" s="13" customFormat="1" ht="31.5" x14ac:dyDescent="0.2">
      <c r="A9" s="9" t="s">
        <v>6</v>
      </c>
      <c r="B9" s="10" t="s">
        <v>7</v>
      </c>
      <c r="C9" s="204">
        <v>25213826.94007</v>
      </c>
      <c r="D9" s="205">
        <v>25630232.361299999</v>
      </c>
      <c r="E9" s="268">
        <v>20146621.051770002</v>
      </c>
      <c r="F9" s="199">
        <f>IFERROR(E9/C9,"-")</f>
        <v>0.79903067073696943</v>
      </c>
      <c r="G9" s="199">
        <f>IFERROR(E9/D9,"-")</f>
        <v>0.7860490988833212</v>
      </c>
      <c r="H9" s="11"/>
    </row>
    <row r="10" spans="1:8" s="13" customFormat="1" ht="15.75" x14ac:dyDescent="0.2">
      <c r="A10" s="14" t="s">
        <v>8</v>
      </c>
      <c r="B10" s="10"/>
      <c r="C10" s="205">
        <f>C11+C18+C26+C30+C36+C42+C46+C50</f>
        <v>21100014.332729995</v>
      </c>
      <c r="D10" s="205">
        <f>D11+D18+D26+D30+D36+D42+D46+D50</f>
        <v>21207077.208419997</v>
      </c>
      <c r="E10" s="205">
        <f>E11+E18+E26+E30+E36+E42+E46+E50</f>
        <v>15982671.52695</v>
      </c>
      <c r="F10" s="199">
        <f t="shared" ref="F10:F77" si="0">IFERROR(E10/C10,"-")</f>
        <v>0.75747206968281267</v>
      </c>
      <c r="G10" s="199">
        <f t="shared" ref="G10:G77" si="1">IFERROR(E10/D10,"-")</f>
        <v>0.75364800957127109</v>
      </c>
      <c r="H10" s="11"/>
    </row>
    <row r="11" spans="1:8" s="13" customFormat="1" ht="15.75" x14ac:dyDescent="0.2">
      <c r="A11" s="15" t="s">
        <v>9</v>
      </c>
      <c r="B11" s="16" t="s">
        <v>10</v>
      </c>
      <c r="C11" s="206">
        <v>2588433.7620000001</v>
      </c>
      <c r="D11" s="206">
        <v>2588433.7620000001</v>
      </c>
      <c r="E11" s="269">
        <v>2020975.9921199998</v>
      </c>
      <c r="F11" s="200">
        <f t="shared" si="0"/>
        <v>0.78077176313696983</v>
      </c>
      <c r="G11" s="201">
        <f t="shared" si="1"/>
        <v>0.78077176313696983</v>
      </c>
      <c r="H11" s="11"/>
    </row>
    <row r="12" spans="1:8" s="13" customFormat="1" ht="63" x14ac:dyDescent="0.2">
      <c r="A12" s="17" t="s">
        <v>11</v>
      </c>
      <c r="B12" s="16" t="s">
        <v>12</v>
      </c>
      <c r="C12" s="206">
        <v>2588433.7620000001</v>
      </c>
      <c r="D12" s="206">
        <v>2588433.7620000001</v>
      </c>
      <c r="E12" s="269">
        <v>1979792.1610300001</v>
      </c>
      <c r="F12" s="200">
        <f t="shared" ref="F12:F25" si="2">IFERROR(E12/C12,"-")</f>
        <v>0.76486104844354907</v>
      </c>
      <c r="G12" s="201">
        <f t="shared" ref="G12:G25" si="3">IFERROR(E12/D12,"-")</f>
        <v>0.76486104844354907</v>
      </c>
      <c r="H12" s="11"/>
    </row>
    <row r="13" spans="1:8" s="13" customFormat="1" ht="78.75" x14ac:dyDescent="0.2">
      <c r="A13" s="17" t="s">
        <v>13</v>
      </c>
      <c r="B13" s="16" t="s">
        <v>14</v>
      </c>
      <c r="C13" s="206">
        <v>2588433.7620000001</v>
      </c>
      <c r="D13" s="206">
        <v>2588433.7620000001</v>
      </c>
      <c r="E13" s="269">
        <v>1982933.3316900001</v>
      </c>
      <c r="F13" s="200">
        <f t="shared" si="2"/>
        <v>0.76607458950691898</v>
      </c>
      <c r="G13" s="201">
        <f t="shared" si="3"/>
        <v>0.76607458950691898</v>
      </c>
      <c r="H13" s="11"/>
    </row>
    <row r="14" spans="1:8" s="13" customFormat="1" ht="157.5" x14ac:dyDescent="0.2">
      <c r="A14" s="17" t="s">
        <v>1013</v>
      </c>
      <c r="B14" s="16" t="s">
        <v>402</v>
      </c>
      <c r="C14" s="206">
        <v>0</v>
      </c>
      <c r="D14" s="206">
        <v>0</v>
      </c>
      <c r="E14" s="269">
        <v>-2997.9156600000001</v>
      </c>
      <c r="F14" s="200" t="str">
        <f t="shared" si="2"/>
        <v>-</v>
      </c>
      <c r="G14" s="201" t="str">
        <f t="shared" si="3"/>
        <v>-</v>
      </c>
      <c r="H14" s="11"/>
    </row>
    <row r="15" spans="1:8" s="13" customFormat="1" ht="157.5" x14ac:dyDescent="0.2">
      <c r="A15" s="17" t="s">
        <v>1013</v>
      </c>
      <c r="B15" s="16" t="s">
        <v>1014</v>
      </c>
      <c r="C15" s="206">
        <v>0</v>
      </c>
      <c r="D15" s="206">
        <v>0</v>
      </c>
      <c r="E15" s="269">
        <v>-143.255</v>
      </c>
      <c r="F15" s="200" t="str">
        <f t="shared" si="2"/>
        <v>-</v>
      </c>
      <c r="G15" s="201" t="str">
        <f t="shared" si="3"/>
        <v>-</v>
      </c>
      <c r="H15" s="11"/>
    </row>
    <row r="16" spans="1:8" s="13" customFormat="1" ht="252" x14ac:dyDescent="0.2">
      <c r="A16" s="17" t="s">
        <v>1015</v>
      </c>
      <c r="B16" s="16" t="s">
        <v>1017</v>
      </c>
      <c r="C16" s="206">
        <v>0</v>
      </c>
      <c r="D16" s="206">
        <v>0</v>
      </c>
      <c r="E16" s="269">
        <v>22024.742289999998</v>
      </c>
      <c r="F16" s="200" t="str">
        <f t="shared" si="2"/>
        <v>-</v>
      </c>
      <c r="G16" s="201" t="str">
        <f t="shared" si="3"/>
        <v>-</v>
      </c>
      <c r="H16" s="11"/>
    </row>
    <row r="17" spans="1:8" s="13" customFormat="1" ht="236.25" x14ac:dyDescent="0.2">
      <c r="A17" s="17" t="s">
        <v>1016</v>
      </c>
      <c r="B17" s="16" t="s">
        <v>1018</v>
      </c>
      <c r="C17" s="206">
        <v>0</v>
      </c>
      <c r="D17" s="206">
        <v>0</v>
      </c>
      <c r="E17" s="269">
        <v>19159.088800000001</v>
      </c>
      <c r="F17" s="200" t="str">
        <f t="shared" si="2"/>
        <v>-</v>
      </c>
      <c r="G17" s="201" t="str">
        <f t="shared" si="3"/>
        <v>-</v>
      </c>
      <c r="H17" s="11"/>
    </row>
    <row r="18" spans="1:8" s="13" customFormat="1" ht="15.75" x14ac:dyDescent="0.2">
      <c r="A18" s="15" t="s">
        <v>15</v>
      </c>
      <c r="B18" s="16" t="s">
        <v>16</v>
      </c>
      <c r="C18" s="206">
        <v>9277912.8031900004</v>
      </c>
      <c r="D18" s="206">
        <v>9324513.6731900014</v>
      </c>
      <c r="E18" s="269">
        <v>6479971.0741099995</v>
      </c>
      <c r="F18" s="200">
        <f t="shared" si="2"/>
        <v>0.69842983131744973</v>
      </c>
      <c r="G18" s="201">
        <f t="shared" si="3"/>
        <v>0.69493930742375565</v>
      </c>
      <c r="H18" s="11"/>
    </row>
    <row r="19" spans="1:8" s="13" customFormat="1" ht="126" x14ac:dyDescent="0.2">
      <c r="A19" s="15" t="s">
        <v>17</v>
      </c>
      <c r="B19" s="16" t="s">
        <v>18</v>
      </c>
      <c r="C19" s="206">
        <v>8639674.9989899993</v>
      </c>
      <c r="D19" s="206">
        <v>8686275.8689900003</v>
      </c>
      <c r="E19" s="269">
        <v>5802815.23166</v>
      </c>
      <c r="F19" s="200">
        <f t="shared" si="2"/>
        <v>0.67164739788688399</v>
      </c>
      <c r="G19" s="201">
        <f t="shared" si="3"/>
        <v>0.66804408692291795</v>
      </c>
      <c r="H19" s="11"/>
    </row>
    <row r="20" spans="1:8" s="13" customFormat="1" ht="173.25" x14ac:dyDescent="0.2">
      <c r="A20" s="15" t="s">
        <v>19</v>
      </c>
      <c r="B20" s="16" t="s">
        <v>20</v>
      </c>
      <c r="C20" s="206">
        <v>45962.155599999998</v>
      </c>
      <c r="D20" s="206">
        <v>45962.155599999998</v>
      </c>
      <c r="E20" s="269">
        <v>50632.97913</v>
      </c>
      <c r="F20" s="200">
        <f t="shared" si="2"/>
        <v>1.1016232478443635</v>
      </c>
      <c r="G20" s="201">
        <f t="shared" si="3"/>
        <v>1.1016232478443635</v>
      </c>
      <c r="H20" s="11"/>
    </row>
    <row r="21" spans="1:8" s="13" customFormat="1" ht="78.75" x14ac:dyDescent="0.2">
      <c r="A21" s="15" t="s">
        <v>21</v>
      </c>
      <c r="B21" s="16" t="s">
        <v>22</v>
      </c>
      <c r="C21" s="206">
        <v>108128.09659999999</v>
      </c>
      <c r="D21" s="206">
        <v>108128.09659999999</v>
      </c>
      <c r="E21" s="269">
        <v>158538.15349</v>
      </c>
      <c r="F21" s="200">
        <f t="shared" si="2"/>
        <v>1.4662068275971114</v>
      </c>
      <c r="G21" s="201">
        <f t="shared" si="3"/>
        <v>1.4662068275971114</v>
      </c>
      <c r="H21" s="11"/>
    </row>
    <row r="22" spans="1:8" s="13" customFormat="1" ht="141.75" x14ac:dyDescent="0.2">
      <c r="A22" s="15" t="s">
        <v>23</v>
      </c>
      <c r="B22" s="16" t="s">
        <v>24</v>
      </c>
      <c r="C22" s="206">
        <v>198975.61169999998</v>
      </c>
      <c r="D22" s="206">
        <v>198975.61169999998</v>
      </c>
      <c r="E22" s="269">
        <v>265050.47074999998</v>
      </c>
      <c r="F22" s="200">
        <f t="shared" si="2"/>
        <v>1.3320751648177998</v>
      </c>
      <c r="G22" s="201">
        <f t="shared" si="3"/>
        <v>1.3320751648177998</v>
      </c>
      <c r="H22" s="11"/>
    </row>
    <row r="23" spans="1:8" s="13" customFormat="1" ht="157.5" x14ac:dyDescent="0.2">
      <c r="A23" s="15" t="s">
        <v>412</v>
      </c>
      <c r="B23" s="16" t="s">
        <v>413</v>
      </c>
      <c r="C23" s="206">
        <v>230272.44530000002</v>
      </c>
      <c r="D23" s="206">
        <v>230272.44530000002</v>
      </c>
      <c r="E23" s="269">
        <v>77903.287500000006</v>
      </c>
      <c r="F23" s="200">
        <f t="shared" si="2"/>
        <v>0.33830920325055497</v>
      </c>
      <c r="G23" s="201">
        <f t="shared" si="3"/>
        <v>0.33830920325055497</v>
      </c>
      <c r="H23" s="11"/>
    </row>
    <row r="24" spans="1:8" s="13" customFormat="1" ht="110.25" x14ac:dyDescent="0.2">
      <c r="A24" s="15" t="s">
        <v>1020</v>
      </c>
      <c r="B24" s="16" t="s">
        <v>1022</v>
      </c>
      <c r="C24" s="206">
        <v>13253.214</v>
      </c>
      <c r="D24" s="206">
        <v>13253.214</v>
      </c>
      <c r="E24" s="269">
        <v>46705.017449999999</v>
      </c>
      <c r="F24" s="200">
        <f t="shared" si="2"/>
        <v>3.5240521619887826</v>
      </c>
      <c r="G24" s="201">
        <f t="shared" si="3"/>
        <v>3.5240521619887826</v>
      </c>
      <c r="H24" s="11"/>
    </row>
    <row r="25" spans="1:8" s="13" customFormat="1" ht="110.25" x14ac:dyDescent="0.2">
      <c r="A25" s="15" t="s">
        <v>1021</v>
      </c>
      <c r="B25" s="16" t="s">
        <v>1023</v>
      </c>
      <c r="C25" s="206">
        <v>41646.281000000003</v>
      </c>
      <c r="D25" s="206">
        <v>41646.281000000003</v>
      </c>
      <c r="E25" s="269">
        <v>73891.434129999994</v>
      </c>
      <c r="F25" s="200">
        <f t="shared" si="2"/>
        <v>1.7742624876876758</v>
      </c>
      <c r="G25" s="201">
        <f t="shared" si="3"/>
        <v>1.7742624876876758</v>
      </c>
      <c r="H25" s="11"/>
    </row>
    <row r="26" spans="1:8" s="13" customFormat="1" ht="47.25" x14ac:dyDescent="0.2">
      <c r="A26" s="17" t="s">
        <v>25</v>
      </c>
      <c r="B26" s="16" t="s">
        <v>26</v>
      </c>
      <c r="C26" s="206">
        <v>4322515.6826400002</v>
      </c>
      <c r="D26" s="206">
        <v>4322515.6826400002</v>
      </c>
      <c r="E26" s="269">
        <v>3290667.0194600001</v>
      </c>
      <c r="F26" s="200">
        <f t="shared" si="0"/>
        <v>0.76128515453996159</v>
      </c>
      <c r="G26" s="201">
        <f t="shared" si="1"/>
        <v>0.76128515453996159</v>
      </c>
      <c r="H26" s="11"/>
    </row>
    <row r="27" spans="1:8" s="13" customFormat="1" ht="47.25" x14ac:dyDescent="0.2">
      <c r="A27" s="17" t="s">
        <v>27</v>
      </c>
      <c r="B27" s="17" t="s">
        <v>1019</v>
      </c>
      <c r="C27" s="206">
        <v>4322515.6826400002</v>
      </c>
      <c r="D27" s="206">
        <v>4322515.6826400002</v>
      </c>
      <c r="E27" s="269">
        <v>3290667.0194600001</v>
      </c>
      <c r="F27" s="200">
        <f t="shared" si="0"/>
        <v>0.76128515453996159</v>
      </c>
      <c r="G27" s="201">
        <f t="shared" si="1"/>
        <v>0.76128515453996159</v>
      </c>
      <c r="H27" s="11"/>
    </row>
    <row r="28" spans="1:8" s="13" customFormat="1" ht="22.5" customHeight="1" outlineLevel="1" x14ac:dyDescent="0.2">
      <c r="A28" s="163" t="s">
        <v>29</v>
      </c>
      <c r="B28" s="164" t="s">
        <v>30</v>
      </c>
      <c r="C28" s="207">
        <v>1020295.7600000002</v>
      </c>
      <c r="D28" s="207">
        <f>D27-D29</f>
        <v>1020295.7600000002</v>
      </c>
      <c r="E28" s="207">
        <f>E27-E29</f>
        <v>929420.45044000028</v>
      </c>
      <c r="F28" s="202">
        <f t="shared" si="0"/>
        <v>0.91093238537029697</v>
      </c>
      <c r="G28" s="203">
        <f t="shared" si="1"/>
        <v>0.91093238537029697</v>
      </c>
      <c r="H28" s="11"/>
    </row>
    <row r="29" spans="1:8" s="13" customFormat="1" ht="37.5" customHeight="1" outlineLevel="1" x14ac:dyDescent="0.2">
      <c r="A29" s="163" t="s">
        <v>1002</v>
      </c>
      <c r="B29" s="164" t="s">
        <v>31</v>
      </c>
      <c r="C29" s="207">
        <v>3302219.92264</v>
      </c>
      <c r="D29" s="207">
        <v>3302219.92264</v>
      </c>
      <c r="E29" s="270">
        <v>2361246.5690199998</v>
      </c>
      <c r="F29" s="202">
        <f t="shared" si="0"/>
        <v>0.71504824764435204</v>
      </c>
      <c r="G29" s="203">
        <f t="shared" si="1"/>
        <v>0.71504824764435204</v>
      </c>
      <c r="H29" s="11"/>
    </row>
    <row r="30" spans="1:8" s="13" customFormat="1" ht="15.75" x14ac:dyDescent="0.2">
      <c r="A30" s="17" t="s">
        <v>32</v>
      </c>
      <c r="B30" s="16" t="s">
        <v>33</v>
      </c>
      <c r="C30" s="206">
        <v>2005576.1502499999</v>
      </c>
      <c r="D30" s="206">
        <v>2060916.15594</v>
      </c>
      <c r="E30" s="269">
        <v>1940260.90121</v>
      </c>
      <c r="F30" s="200">
        <f t="shared" si="0"/>
        <v>0.96743317423681063</v>
      </c>
      <c r="G30" s="201">
        <f t="shared" si="1"/>
        <v>0.94145552482460493</v>
      </c>
      <c r="H30" s="11"/>
    </row>
    <row r="31" spans="1:8" s="13" customFormat="1" ht="47.25" x14ac:dyDescent="0.2">
      <c r="A31" s="17" t="s">
        <v>34</v>
      </c>
      <c r="B31" s="16" t="s">
        <v>35</v>
      </c>
      <c r="C31" s="206">
        <v>1720331.65</v>
      </c>
      <c r="D31" s="206">
        <v>1759311.6556900002</v>
      </c>
      <c r="E31" s="269">
        <v>1656772.0645999999</v>
      </c>
      <c r="F31" s="200">
        <f t="shared" si="0"/>
        <v>0.9630538766173371</v>
      </c>
      <c r="G31" s="201">
        <f t="shared" si="1"/>
        <v>0.94171607358004783</v>
      </c>
      <c r="H31" s="11"/>
    </row>
    <row r="32" spans="1:8" s="13" customFormat="1" ht="31.5" x14ac:dyDescent="0.2">
      <c r="A32" s="17" t="s">
        <v>316</v>
      </c>
      <c r="B32" s="16" t="s">
        <v>317</v>
      </c>
      <c r="C32" s="206">
        <v>0</v>
      </c>
      <c r="D32" s="206">
        <v>0</v>
      </c>
      <c r="E32" s="206">
        <v>1655.6193600000001</v>
      </c>
      <c r="F32" s="200" t="str">
        <f t="shared" si="0"/>
        <v>-</v>
      </c>
      <c r="G32" s="201" t="str">
        <f t="shared" si="1"/>
        <v>-</v>
      </c>
      <c r="H32" s="11"/>
    </row>
    <row r="33" spans="1:8" s="13" customFormat="1" ht="15.75" x14ac:dyDescent="0.2">
      <c r="A33" s="17" t="s">
        <v>42</v>
      </c>
      <c r="B33" s="16" t="s">
        <v>318</v>
      </c>
      <c r="C33" s="206">
        <v>166930.57999999999</v>
      </c>
      <c r="D33" s="206">
        <v>167290.58068000001</v>
      </c>
      <c r="E33" s="206">
        <v>148030.3915</v>
      </c>
      <c r="F33" s="200">
        <f t="shared" si="0"/>
        <v>0.88677815352944922</v>
      </c>
      <c r="G33" s="201">
        <f t="shared" si="1"/>
        <v>0.88486985279319663</v>
      </c>
      <c r="H33" s="11"/>
    </row>
    <row r="34" spans="1:8" s="13" customFormat="1" ht="47.25" x14ac:dyDescent="0.2">
      <c r="A34" s="17" t="s">
        <v>319</v>
      </c>
      <c r="B34" s="16" t="s">
        <v>320</v>
      </c>
      <c r="C34" s="206">
        <v>63416.798770000001</v>
      </c>
      <c r="D34" s="206">
        <v>79416.798769999994</v>
      </c>
      <c r="E34" s="206">
        <v>60032.016590000007</v>
      </c>
      <c r="F34" s="200">
        <f t="shared" si="0"/>
        <v>0.94662641057811958</v>
      </c>
      <c r="G34" s="201">
        <f t="shared" si="1"/>
        <v>0.75591080879323147</v>
      </c>
      <c r="H34" s="11"/>
    </row>
    <row r="35" spans="1:8" s="13" customFormat="1" ht="15.75" x14ac:dyDescent="0.2">
      <c r="A35" s="17" t="s">
        <v>43</v>
      </c>
      <c r="B35" s="16" t="s">
        <v>321</v>
      </c>
      <c r="C35" s="206">
        <v>54897.120799999997</v>
      </c>
      <c r="D35" s="206">
        <v>54897.120799999997</v>
      </c>
      <c r="E35" s="269">
        <v>73770.80915999999</v>
      </c>
      <c r="F35" s="200">
        <f t="shared" si="0"/>
        <v>1.3438010606924216</v>
      </c>
      <c r="G35" s="201">
        <f t="shared" si="1"/>
        <v>1.3438010606924216</v>
      </c>
      <c r="H35" s="11"/>
    </row>
    <row r="36" spans="1:8" s="13" customFormat="1" ht="15.75" x14ac:dyDescent="0.2">
      <c r="A36" s="17" t="s">
        <v>44</v>
      </c>
      <c r="B36" s="16" t="s">
        <v>45</v>
      </c>
      <c r="C36" s="206">
        <v>2701854.6944499998</v>
      </c>
      <c r="D36" s="206">
        <v>2706976.6944499998</v>
      </c>
      <c r="E36" s="269">
        <v>2055233.0031199998</v>
      </c>
      <c r="F36" s="200">
        <f t="shared" si="0"/>
        <v>0.76067488282835694</v>
      </c>
      <c r="G36" s="201">
        <f t="shared" si="1"/>
        <v>0.75923557352147042</v>
      </c>
      <c r="H36" s="11"/>
    </row>
    <row r="37" spans="1:8" s="13" customFormat="1" ht="15.75" x14ac:dyDescent="0.2">
      <c r="A37" s="17" t="s">
        <v>322</v>
      </c>
      <c r="B37" s="17" t="s">
        <v>323</v>
      </c>
      <c r="C37" s="206">
        <v>190599.84875999996</v>
      </c>
      <c r="D37" s="206">
        <v>193106.84875999999</v>
      </c>
      <c r="E37" s="269">
        <v>148599.49122999999</v>
      </c>
      <c r="F37" s="200">
        <f t="shared" si="0"/>
        <v>0.77964118123259318</v>
      </c>
      <c r="G37" s="201">
        <f t="shared" si="1"/>
        <v>0.76951952861436146</v>
      </c>
      <c r="H37" s="11"/>
    </row>
    <row r="38" spans="1:8" s="13" customFormat="1" ht="15.75" x14ac:dyDescent="0.2">
      <c r="A38" s="17" t="s">
        <v>46</v>
      </c>
      <c r="B38" s="17" t="s">
        <v>47</v>
      </c>
      <c r="C38" s="206">
        <v>1840389.7</v>
      </c>
      <c r="D38" s="206">
        <v>1840389.7</v>
      </c>
      <c r="E38" s="206">
        <v>1300897.02318</v>
      </c>
      <c r="F38" s="200">
        <f t="shared" si="0"/>
        <v>0.70685954348690394</v>
      </c>
      <c r="G38" s="201">
        <f t="shared" si="1"/>
        <v>0.70685954348690394</v>
      </c>
      <c r="H38" s="11"/>
    </row>
    <row r="39" spans="1:8" s="13" customFormat="1" ht="15.75" x14ac:dyDescent="0.2">
      <c r="A39" s="17" t="s">
        <v>48</v>
      </c>
      <c r="B39" s="17" t="s">
        <v>49</v>
      </c>
      <c r="C39" s="206">
        <v>419830.79977520014</v>
      </c>
      <c r="D39" s="206">
        <v>419830.83919999999</v>
      </c>
      <c r="E39" s="206">
        <v>270995.75391999999</v>
      </c>
      <c r="F39" s="200">
        <f t="shared" si="0"/>
        <v>0.64548802533093241</v>
      </c>
      <c r="G39" s="201">
        <f t="shared" si="1"/>
        <v>0.64548796471548009</v>
      </c>
      <c r="H39" s="11"/>
    </row>
    <row r="40" spans="1:8" s="13" customFormat="1" ht="15.75" x14ac:dyDescent="0.2">
      <c r="A40" s="17" t="s">
        <v>50</v>
      </c>
      <c r="B40" s="17" t="s">
        <v>51</v>
      </c>
      <c r="C40" s="206">
        <v>4652.63</v>
      </c>
      <c r="D40" s="206">
        <v>4652.63</v>
      </c>
      <c r="E40" s="206">
        <v>4403</v>
      </c>
      <c r="F40" s="200">
        <f t="shared" si="0"/>
        <v>0.94634647500445979</v>
      </c>
      <c r="G40" s="201">
        <f t="shared" si="1"/>
        <v>0.94634647500445979</v>
      </c>
      <c r="H40" s="11"/>
    </row>
    <row r="41" spans="1:8" s="13" customFormat="1" ht="15.75" x14ac:dyDescent="0.2">
      <c r="A41" s="17" t="s">
        <v>324</v>
      </c>
      <c r="B41" s="17" t="s">
        <v>325</v>
      </c>
      <c r="C41" s="206">
        <v>246381.67649000001</v>
      </c>
      <c r="D41" s="206">
        <v>248996.67649000001</v>
      </c>
      <c r="E41" s="206">
        <v>330337.73479000002</v>
      </c>
      <c r="F41" s="200">
        <f t="shared" si="0"/>
        <v>1.3407560963788132</v>
      </c>
      <c r="G41" s="201">
        <f t="shared" si="1"/>
        <v>1.3266752771427723</v>
      </c>
      <c r="H41" s="11"/>
    </row>
    <row r="42" spans="1:8" s="13" customFormat="1" ht="31.5" x14ac:dyDescent="0.2">
      <c r="A42" s="17" t="s">
        <v>52</v>
      </c>
      <c r="B42" s="16" t="s">
        <v>53</v>
      </c>
      <c r="C42" s="206">
        <v>9211.1851999999999</v>
      </c>
      <c r="D42" s="206">
        <v>9211.1851999999999</v>
      </c>
      <c r="E42" s="269">
        <v>16148.79514</v>
      </c>
      <c r="F42" s="200">
        <f t="shared" si="0"/>
        <v>1.7531723431204054</v>
      </c>
      <c r="G42" s="201">
        <f t="shared" si="1"/>
        <v>1.7531723431204054</v>
      </c>
      <c r="H42" s="11"/>
    </row>
    <row r="43" spans="1:8" s="13" customFormat="1" ht="15.75" x14ac:dyDescent="0.2">
      <c r="A43" s="17" t="s">
        <v>54</v>
      </c>
      <c r="B43" s="16" t="s">
        <v>55</v>
      </c>
      <c r="C43" s="206">
        <v>9075.1851999999999</v>
      </c>
      <c r="D43" s="206">
        <v>9075.1851999999999</v>
      </c>
      <c r="E43" s="206">
        <v>15874.51411</v>
      </c>
      <c r="F43" s="200">
        <f t="shared" si="0"/>
        <v>1.7492220555454892</v>
      </c>
      <c r="G43" s="201">
        <f t="shared" si="1"/>
        <v>1.7492220555454892</v>
      </c>
      <c r="H43" s="11"/>
    </row>
    <row r="44" spans="1:8" s="13" customFormat="1" ht="63" x14ac:dyDescent="0.2">
      <c r="A44" s="17" t="s">
        <v>56</v>
      </c>
      <c r="B44" s="16" t="s">
        <v>57</v>
      </c>
      <c r="C44" s="206">
        <v>0</v>
      </c>
      <c r="D44" s="206">
        <v>0</v>
      </c>
      <c r="E44" s="206">
        <v>0</v>
      </c>
      <c r="F44" s="200" t="str">
        <f t="shared" si="0"/>
        <v>-</v>
      </c>
      <c r="G44" s="201" t="str">
        <f t="shared" si="1"/>
        <v>-</v>
      </c>
      <c r="H44" s="11"/>
    </row>
    <row r="45" spans="1:8" s="13" customFormat="1" ht="63" x14ac:dyDescent="0.2">
      <c r="A45" s="17" t="s">
        <v>58</v>
      </c>
      <c r="B45" s="16" t="s">
        <v>59</v>
      </c>
      <c r="C45" s="206">
        <v>136</v>
      </c>
      <c r="D45" s="206">
        <v>136</v>
      </c>
      <c r="E45" s="206">
        <v>274.28103000000004</v>
      </c>
      <c r="F45" s="200">
        <f t="shared" si="0"/>
        <v>2.0167722794117648</v>
      </c>
      <c r="G45" s="201">
        <f t="shared" si="1"/>
        <v>2.0167722794117648</v>
      </c>
      <c r="H45" s="11"/>
    </row>
    <row r="46" spans="1:8" s="13" customFormat="1" ht="15.75" x14ac:dyDescent="0.2">
      <c r="A46" s="17" t="s">
        <v>60</v>
      </c>
      <c r="B46" s="16" t="s">
        <v>61</v>
      </c>
      <c r="C46" s="206">
        <v>194510.05499999999</v>
      </c>
      <c r="D46" s="206">
        <v>194510.05499999999</v>
      </c>
      <c r="E46" s="269">
        <v>179387.89163999999</v>
      </c>
      <c r="F46" s="200">
        <f t="shared" si="0"/>
        <v>0.9222551072745313</v>
      </c>
      <c r="G46" s="201">
        <f t="shared" si="1"/>
        <v>0.9222551072745313</v>
      </c>
      <c r="H46" s="11"/>
    </row>
    <row r="47" spans="1:8" s="13" customFormat="1" ht="47.25" x14ac:dyDescent="0.2">
      <c r="A47" s="17" t="s">
        <v>326</v>
      </c>
      <c r="B47" s="16" t="s">
        <v>327</v>
      </c>
      <c r="C47" s="206">
        <v>123720.155</v>
      </c>
      <c r="D47" s="206">
        <v>123720.155</v>
      </c>
      <c r="E47" s="206">
        <v>118195.98845</v>
      </c>
      <c r="F47" s="200">
        <f t="shared" si="0"/>
        <v>0.95534950186572276</v>
      </c>
      <c r="G47" s="201">
        <f t="shared" si="1"/>
        <v>0.95534950186572276</v>
      </c>
      <c r="H47" s="11"/>
    </row>
    <row r="48" spans="1:8" s="13" customFormat="1" ht="110.25" x14ac:dyDescent="0.2">
      <c r="A48" s="17" t="s">
        <v>62</v>
      </c>
      <c r="B48" s="16" t="s">
        <v>63</v>
      </c>
      <c r="C48" s="206">
        <v>3073</v>
      </c>
      <c r="D48" s="206">
        <v>3073</v>
      </c>
      <c r="E48" s="206">
        <v>5650.0505000000003</v>
      </c>
      <c r="F48" s="200">
        <f t="shared" si="0"/>
        <v>1.8386106410673611</v>
      </c>
      <c r="G48" s="201">
        <f t="shared" si="1"/>
        <v>1.8386106410673611</v>
      </c>
      <c r="H48" s="11"/>
    </row>
    <row r="49" spans="1:9" s="13" customFormat="1" ht="63" x14ac:dyDescent="0.2">
      <c r="A49" s="17" t="s">
        <v>64</v>
      </c>
      <c r="B49" s="16" t="s">
        <v>65</v>
      </c>
      <c r="C49" s="206">
        <v>67716.899999999994</v>
      </c>
      <c r="D49" s="206">
        <v>67716.899999999994</v>
      </c>
      <c r="E49" s="206">
        <v>55537.42757</v>
      </c>
      <c r="F49" s="200">
        <f t="shared" si="0"/>
        <v>0.82014131730779172</v>
      </c>
      <c r="G49" s="201">
        <f t="shared" si="1"/>
        <v>0.82014131730779172</v>
      </c>
      <c r="H49" s="11"/>
    </row>
    <row r="50" spans="1:9" s="13" customFormat="1" ht="47.25" x14ac:dyDescent="0.2">
      <c r="A50" s="17" t="s">
        <v>66</v>
      </c>
      <c r="B50" s="16" t="s">
        <v>67</v>
      </c>
      <c r="C50" s="206">
        <v>0</v>
      </c>
      <c r="D50" s="206">
        <v>0</v>
      </c>
      <c r="E50" s="269">
        <v>26.850150000000003</v>
      </c>
      <c r="F50" s="200" t="str">
        <f t="shared" si="0"/>
        <v>-</v>
      </c>
      <c r="G50" s="201" t="str">
        <f t="shared" si="1"/>
        <v>-</v>
      </c>
      <c r="H50" s="11"/>
    </row>
    <row r="51" spans="1:9" s="13" customFormat="1" ht="47.25" x14ac:dyDescent="0.2">
      <c r="A51" s="17" t="s">
        <v>328</v>
      </c>
      <c r="B51" s="16" t="s">
        <v>329</v>
      </c>
      <c r="C51" s="206">
        <v>0</v>
      </c>
      <c r="D51" s="206">
        <v>0</v>
      </c>
      <c r="E51" s="269">
        <v>0.5595</v>
      </c>
      <c r="F51" s="200" t="str">
        <f t="shared" si="0"/>
        <v>-</v>
      </c>
      <c r="G51" s="201" t="str">
        <f t="shared" si="1"/>
        <v>-</v>
      </c>
      <c r="H51" s="11"/>
    </row>
    <row r="52" spans="1:9" s="13" customFormat="1" ht="15.75" x14ac:dyDescent="0.2">
      <c r="A52" s="17" t="s">
        <v>44</v>
      </c>
      <c r="B52" s="16" t="s">
        <v>68</v>
      </c>
      <c r="C52" s="206">
        <v>0</v>
      </c>
      <c r="D52" s="206">
        <v>0</v>
      </c>
      <c r="E52" s="269">
        <v>-3.7002199999999998</v>
      </c>
      <c r="F52" s="200" t="str">
        <f t="shared" si="0"/>
        <v>-</v>
      </c>
      <c r="G52" s="201" t="str">
        <f t="shared" si="1"/>
        <v>-</v>
      </c>
      <c r="H52" s="11"/>
    </row>
    <row r="53" spans="1:9" s="13" customFormat="1" ht="47.25" x14ac:dyDescent="0.2">
      <c r="A53" s="17" t="s">
        <v>69</v>
      </c>
      <c r="B53" s="16" t="s">
        <v>70</v>
      </c>
      <c r="C53" s="206">
        <v>0</v>
      </c>
      <c r="D53" s="206">
        <v>0</v>
      </c>
      <c r="E53" s="269">
        <v>0.49213999999999997</v>
      </c>
      <c r="F53" s="200" t="str">
        <f t="shared" si="0"/>
        <v>-</v>
      </c>
      <c r="G53" s="201" t="str">
        <f t="shared" si="1"/>
        <v>-</v>
      </c>
      <c r="H53" s="11"/>
    </row>
    <row r="54" spans="1:9" s="13" customFormat="1" ht="31.5" x14ac:dyDescent="0.2">
      <c r="A54" s="17" t="s">
        <v>330</v>
      </c>
      <c r="B54" s="16" t="s">
        <v>331</v>
      </c>
      <c r="C54" s="206">
        <v>0</v>
      </c>
      <c r="D54" s="206">
        <v>0</v>
      </c>
      <c r="E54" s="269">
        <v>29.498729999999998</v>
      </c>
      <c r="F54" s="200" t="str">
        <f t="shared" si="0"/>
        <v>-</v>
      </c>
      <c r="G54" s="201" t="str">
        <f t="shared" si="1"/>
        <v>-</v>
      </c>
      <c r="H54" s="11"/>
    </row>
    <row r="55" spans="1:9" s="13" customFormat="1" ht="15.75" x14ac:dyDescent="0.2">
      <c r="A55" s="14" t="s">
        <v>71</v>
      </c>
      <c r="B55" s="10"/>
      <c r="C55" s="205">
        <f>C56+C57+C58+C59+C60+C61+C62</f>
        <v>4113812.6073400001</v>
      </c>
      <c r="D55" s="205">
        <f>D56+D57+D58+D59+D60+D61+D62</f>
        <v>4423155.1528800009</v>
      </c>
      <c r="E55" s="205">
        <f>E56+E57+E58+E59+E60+E61+E62</f>
        <v>4163949.5248199999</v>
      </c>
      <c r="F55" s="199">
        <f t="shared" si="0"/>
        <v>1.0121874577832115</v>
      </c>
      <c r="G55" s="199">
        <f t="shared" si="1"/>
        <v>0.94139802491639313</v>
      </c>
      <c r="H55" s="11"/>
    </row>
    <row r="56" spans="1:9" s="13" customFormat="1" ht="47.25" x14ac:dyDescent="0.2">
      <c r="A56" s="17" t="s">
        <v>72</v>
      </c>
      <c r="B56" s="16" t="s">
        <v>73</v>
      </c>
      <c r="C56" s="206">
        <v>2251958.6481399997</v>
      </c>
      <c r="D56" s="206">
        <v>2415397.8469600002</v>
      </c>
      <c r="E56" s="269">
        <v>2362746.4948</v>
      </c>
      <c r="F56" s="200">
        <f t="shared" si="0"/>
        <v>1.0491962171470179</v>
      </c>
      <c r="G56" s="201">
        <f t="shared" si="1"/>
        <v>0.97820178889938703</v>
      </c>
      <c r="H56" s="11"/>
    </row>
    <row r="57" spans="1:9" s="13" customFormat="1" ht="31.5" x14ac:dyDescent="0.2">
      <c r="A57" s="17" t="s">
        <v>74</v>
      </c>
      <c r="B57" s="16" t="s">
        <v>75</v>
      </c>
      <c r="C57" s="206">
        <v>9483.6359499999999</v>
      </c>
      <c r="D57" s="206">
        <v>9483.6359499999999</v>
      </c>
      <c r="E57" s="269">
        <v>16814.363809999999</v>
      </c>
      <c r="F57" s="200">
        <f t="shared" si="0"/>
        <v>1.7729870588294776</v>
      </c>
      <c r="G57" s="201">
        <f t="shared" si="1"/>
        <v>1.7729870588294776</v>
      </c>
      <c r="H57" s="11"/>
    </row>
    <row r="58" spans="1:9" s="13" customFormat="1" ht="47.25" x14ac:dyDescent="0.25">
      <c r="A58" s="18" t="s">
        <v>76</v>
      </c>
      <c r="B58" s="16" t="s">
        <v>77</v>
      </c>
      <c r="C58" s="206">
        <v>764784.27151999995</v>
      </c>
      <c r="D58" s="206">
        <v>762036.01977000001</v>
      </c>
      <c r="E58" s="269">
        <v>626928.51839999994</v>
      </c>
      <c r="F58" s="200">
        <f t="shared" si="0"/>
        <v>0.81974556975915147</v>
      </c>
      <c r="G58" s="201">
        <f t="shared" si="1"/>
        <v>0.82270194864177337</v>
      </c>
      <c r="H58" s="11"/>
    </row>
    <row r="59" spans="1:9" s="13" customFormat="1" ht="31.5" x14ac:dyDescent="0.2">
      <c r="A59" s="17" t="s">
        <v>78</v>
      </c>
      <c r="B59" s="16" t="s">
        <v>79</v>
      </c>
      <c r="C59" s="206">
        <v>297164.86910000001</v>
      </c>
      <c r="D59" s="206">
        <v>436593.28211999999</v>
      </c>
      <c r="E59" s="269">
        <v>226728.70538</v>
      </c>
      <c r="F59" s="200">
        <f t="shared" si="0"/>
        <v>0.76297277691900622</v>
      </c>
      <c r="G59" s="201">
        <f t="shared" si="1"/>
        <v>0.51931331668470893</v>
      </c>
      <c r="H59" s="11"/>
    </row>
    <row r="60" spans="1:9" s="13" customFormat="1" ht="15.75" x14ac:dyDescent="0.2">
      <c r="A60" s="17" t="s">
        <v>80</v>
      </c>
      <c r="B60" s="16" t="s">
        <v>81</v>
      </c>
      <c r="C60" s="206">
        <v>131.1</v>
      </c>
      <c r="D60" s="206">
        <v>131.1</v>
      </c>
      <c r="E60" s="269">
        <v>34.371000000000002</v>
      </c>
      <c r="F60" s="200">
        <f t="shared" si="0"/>
        <v>0.26217391304347831</v>
      </c>
      <c r="G60" s="201">
        <f t="shared" si="1"/>
        <v>0.26217391304347831</v>
      </c>
      <c r="H60" s="11"/>
    </row>
    <row r="61" spans="1:9" s="13" customFormat="1" ht="15.75" x14ac:dyDescent="0.2">
      <c r="A61" s="17" t="s">
        <v>82</v>
      </c>
      <c r="B61" s="16" t="s">
        <v>83</v>
      </c>
      <c r="C61" s="206">
        <v>745477.62699999998</v>
      </c>
      <c r="D61" s="206">
        <v>746040.81245000008</v>
      </c>
      <c r="E61" s="269">
        <v>872676.48057000001</v>
      </c>
      <c r="F61" s="200">
        <f t="shared" si="0"/>
        <v>1.1706273253053643</v>
      </c>
      <c r="G61" s="201">
        <f t="shared" si="1"/>
        <v>1.1697436199289528</v>
      </c>
      <c r="H61" s="11"/>
      <c r="I61" s="11"/>
    </row>
    <row r="62" spans="1:9" s="13" customFormat="1" ht="15.75" x14ac:dyDescent="0.25">
      <c r="A62" s="17" t="s">
        <v>84</v>
      </c>
      <c r="B62" s="16" t="s">
        <v>85</v>
      </c>
      <c r="C62" s="206">
        <v>44812.455630000004</v>
      </c>
      <c r="D62" s="206">
        <v>53472.455630000004</v>
      </c>
      <c r="E62" s="269">
        <v>58020.590859999997</v>
      </c>
      <c r="F62" s="200">
        <f t="shared" si="0"/>
        <v>1.2947425005907893</v>
      </c>
      <c r="G62" s="201">
        <f t="shared" si="1"/>
        <v>1.0850556641997253</v>
      </c>
      <c r="H62" s="11"/>
      <c r="I62" s="19"/>
    </row>
    <row r="63" spans="1:9" s="13" customFormat="1" ht="15.75" x14ac:dyDescent="0.2">
      <c r="A63" s="9" t="s">
        <v>86</v>
      </c>
      <c r="B63" s="10" t="s">
        <v>87</v>
      </c>
      <c r="C63" s="102">
        <v>41244392.058650002</v>
      </c>
      <c r="D63" s="205">
        <v>41256320.14226</v>
      </c>
      <c r="E63" s="271">
        <v>31011858.733880002</v>
      </c>
      <c r="F63" s="199">
        <f t="shared" si="0"/>
        <v>0.75190485750840452</v>
      </c>
      <c r="G63" s="199">
        <f t="shared" si="1"/>
        <v>0.7516874657493674</v>
      </c>
      <c r="H63" s="11"/>
      <c r="I63" s="11"/>
    </row>
    <row r="64" spans="1:9" s="13" customFormat="1" ht="63" x14ac:dyDescent="0.2">
      <c r="A64" s="9" t="s">
        <v>88</v>
      </c>
      <c r="B64" s="10" t="s">
        <v>89</v>
      </c>
      <c r="C64" s="102">
        <v>41146756.072980002</v>
      </c>
      <c r="D64" s="205">
        <v>41146756.072980002</v>
      </c>
      <c r="E64" s="268">
        <v>30901303.669199999</v>
      </c>
      <c r="F64" s="199">
        <f t="shared" si="0"/>
        <v>0.75100218385118522</v>
      </c>
      <c r="G64" s="199">
        <f t="shared" si="1"/>
        <v>0.75100218385118522</v>
      </c>
      <c r="H64" s="11"/>
    </row>
    <row r="65" spans="1:9" s="13" customFormat="1" ht="31.5" x14ac:dyDescent="0.25">
      <c r="A65" s="18" t="s">
        <v>90</v>
      </c>
      <c r="B65" s="16" t="s">
        <v>91</v>
      </c>
      <c r="C65" s="103">
        <v>21561715.199999999</v>
      </c>
      <c r="D65" s="206">
        <v>21561715.199999999</v>
      </c>
      <c r="E65" s="269">
        <v>16308461.199999999</v>
      </c>
      <c r="F65" s="200">
        <f t="shared" si="0"/>
        <v>0.75636196140833911</v>
      </c>
      <c r="G65" s="201">
        <f t="shared" si="1"/>
        <v>0.75636196140833911</v>
      </c>
      <c r="H65" s="11"/>
    </row>
    <row r="66" spans="1:9" s="13" customFormat="1" ht="34.5" customHeight="1" x14ac:dyDescent="0.25">
      <c r="A66" s="18" t="s">
        <v>92</v>
      </c>
      <c r="B66" s="16" t="s">
        <v>332</v>
      </c>
      <c r="C66" s="103">
        <v>20213598.199999999</v>
      </c>
      <c r="D66" s="206">
        <v>20213598.199999999</v>
      </c>
      <c r="E66" s="269">
        <v>15160198.5</v>
      </c>
      <c r="F66" s="200">
        <f t="shared" si="0"/>
        <v>0.74999999257925298</v>
      </c>
      <c r="G66" s="201">
        <f t="shared" si="1"/>
        <v>0.74999999257925298</v>
      </c>
      <c r="H66" s="11"/>
    </row>
    <row r="67" spans="1:9" s="13" customFormat="1" ht="71.25" customHeight="1" outlineLevel="1" x14ac:dyDescent="0.25">
      <c r="A67" s="18" t="s">
        <v>333</v>
      </c>
      <c r="B67" s="20" t="s">
        <v>97</v>
      </c>
      <c r="C67" s="103">
        <v>1348117</v>
      </c>
      <c r="D67" s="206">
        <v>1348117</v>
      </c>
      <c r="E67" s="269">
        <v>1011087.9</v>
      </c>
      <c r="F67" s="200">
        <f t="shared" si="0"/>
        <v>0.75000011126630706</v>
      </c>
      <c r="G67" s="200">
        <f t="shared" si="1"/>
        <v>0.75000011126630706</v>
      </c>
      <c r="H67" s="11"/>
    </row>
    <row r="68" spans="1:9" s="13" customFormat="1" ht="54" customHeight="1" x14ac:dyDescent="0.25">
      <c r="A68" s="18" t="s">
        <v>98</v>
      </c>
      <c r="B68" s="16" t="s">
        <v>99</v>
      </c>
      <c r="C68" s="103">
        <v>17928137.600000001</v>
      </c>
      <c r="D68" s="206">
        <v>17928137.47298</v>
      </c>
      <c r="E68" s="269">
        <v>13130654.408</v>
      </c>
      <c r="F68" s="200">
        <f t="shared" si="0"/>
        <v>0.73240482090008052</v>
      </c>
      <c r="G68" s="201">
        <f t="shared" si="1"/>
        <v>0.73240482608913382</v>
      </c>
      <c r="H68" s="11"/>
    </row>
    <row r="69" spans="1:9" s="13" customFormat="1" ht="35.25" customHeight="1" x14ac:dyDescent="0.25">
      <c r="A69" s="18" t="s">
        <v>100</v>
      </c>
      <c r="B69" s="16" t="s">
        <v>101</v>
      </c>
      <c r="C69" s="103">
        <v>1133707.1000000001</v>
      </c>
      <c r="D69" s="206">
        <v>1133707.1000000001</v>
      </c>
      <c r="E69" s="269">
        <v>909772.76157000009</v>
      </c>
      <c r="F69" s="200">
        <f t="shared" si="0"/>
        <v>0.80247602010254682</v>
      </c>
      <c r="G69" s="201">
        <f t="shared" si="1"/>
        <v>0.80247602010254682</v>
      </c>
      <c r="H69" s="11"/>
    </row>
    <row r="70" spans="1:9" s="13" customFormat="1" ht="15.75" x14ac:dyDescent="0.2">
      <c r="A70" s="15" t="s">
        <v>102</v>
      </c>
      <c r="B70" s="16" t="s">
        <v>103</v>
      </c>
      <c r="C70" s="103">
        <v>523196.3</v>
      </c>
      <c r="D70" s="206">
        <v>523196.3</v>
      </c>
      <c r="E70" s="269">
        <v>552415.29963000002</v>
      </c>
      <c r="F70" s="200">
        <f t="shared" si="0"/>
        <v>1.0558471067742643</v>
      </c>
      <c r="G70" s="201">
        <f t="shared" si="1"/>
        <v>1.0558471067742643</v>
      </c>
      <c r="H70" s="11"/>
    </row>
    <row r="71" spans="1:9" s="13" customFormat="1" ht="47.25" x14ac:dyDescent="0.2">
      <c r="A71" s="15" t="s">
        <v>104</v>
      </c>
      <c r="B71" s="16" t="s">
        <v>105</v>
      </c>
      <c r="C71" s="103">
        <v>96396.692079999993</v>
      </c>
      <c r="D71" s="206">
        <v>96396.692079999993</v>
      </c>
      <c r="E71" s="269">
        <v>85960.714420000004</v>
      </c>
      <c r="F71" s="201">
        <f t="shared" si="0"/>
        <v>0.89173925541615962</v>
      </c>
      <c r="G71" s="201">
        <f t="shared" si="1"/>
        <v>0.89173925541615962</v>
      </c>
      <c r="H71" s="11"/>
    </row>
    <row r="72" spans="1:9" s="13" customFormat="1" ht="48.75" customHeight="1" x14ac:dyDescent="0.2">
      <c r="A72" s="15" t="s">
        <v>334</v>
      </c>
      <c r="B72" s="16" t="s">
        <v>107</v>
      </c>
      <c r="C72" s="103">
        <v>0</v>
      </c>
      <c r="D72" s="206">
        <v>900</v>
      </c>
      <c r="E72" s="269">
        <v>7639.6850000000004</v>
      </c>
      <c r="F72" s="201" t="str">
        <f t="shared" si="0"/>
        <v>-</v>
      </c>
      <c r="G72" s="201">
        <f t="shared" si="1"/>
        <v>8.4885388888888897</v>
      </c>
      <c r="H72" s="11"/>
    </row>
    <row r="73" spans="1:9" s="13" customFormat="1" ht="15.75" outlineLevel="1" x14ac:dyDescent="0.2">
      <c r="A73" s="15" t="s">
        <v>108</v>
      </c>
      <c r="B73" s="16" t="s">
        <v>109</v>
      </c>
      <c r="C73" s="103">
        <v>1239.29359</v>
      </c>
      <c r="D73" s="206">
        <v>12267.377199999999</v>
      </c>
      <c r="E73" s="269">
        <v>22171.910110000001</v>
      </c>
      <c r="F73" s="200">
        <f t="shared" si="0"/>
        <v>17.890764778344412</v>
      </c>
      <c r="G73" s="201">
        <f t="shared" si="1"/>
        <v>1.8073879810266209</v>
      </c>
      <c r="H73" s="11"/>
    </row>
    <row r="74" spans="1:9" s="13" customFormat="1" ht="150.75" customHeight="1" outlineLevel="1" x14ac:dyDescent="0.2">
      <c r="A74" s="15" t="s">
        <v>335</v>
      </c>
      <c r="B74" s="16" t="s">
        <v>336</v>
      </c>
      <c r="C74" s="103">
        <v>0</v>
      </c>
      <c r="D74" s="206">
        <v>0</v>
      </c>
      <c r="E74" s="269">
        <v>0</v>
      </c>
      <c r="F74" s="200" t="str">
        <f t="shared" si="0"/>
        <v>-</v>
      </c>
      <c r="G74" s="200" t="str">
        <f t="shared" si="1"/>
        <v>-</v>
      </c>
      <c r="H74" s="11"/>
    </row>
    <row r="75" spans="1:9" s="13" customFormat="1" ht="94.5" customHeight="1" x14ac:dyDescent="0.25">
      <c r="A75" s="18" t="s">
        <v>110</v>
      </c>
      <c r="B75" s="16" t="s">
        <v>111</v>
      </c>
      <c r="C75" s="103">
        <v>0</v>
      </c>
      <c r="D75" s="206">
        <v>0</v>
      </c>
      <c r="E75" s="269">
        <v>30208.356510000001</v>
      </c>
      <c r="F75" s="200" t="str">
        <f t="shared" si="0"/>
        <v>-</v>
      </c>
      <c r="G75" s="200" t="str">
        <f t="shared" si="1"/>
        <v>-</v>
      </c>
      <c r="H75" s="11"/>
    </row>
    <row r="76" spans="1:9" s="13" customFormat="1" ht="63" x14ac:dyDescent="0.2">
      <c r="A76" s="17" t="s">
        <v>112</v>
      </c>
      <c r="B76" s="16" t="s">
        <v>113</v>
      </c>
      <c r="C76" s="103">
        <v>0</v>
      </c>
      <c r="D76" s="206">
        <v>0</v>
      </c>
      <c r="E76" s="269">
        <v>-35425.601360000001</v>
      </c>
      <c r="F76" s="201" t="str">
        <f t="shared" si="0"/>
        <v>-</v>
      </c>
      <c r="G76" s="201" t="str">
        <f t="shared" si="1"/>
        <v>-</v>
      </c>
      <c r="H76" s="11"/>
    </row>
    <row r="77" spans="1:9" s="13" customFormat="1" ht="24.75" customHeight="1" x14ac:dyDescent="0.25">
      <c r="A77" s="165" t="s">
        <v>114</v>
      </c>
      <c r="B77" s="21"/>
      <c r="C77" s="104">
        <f>C63+C9</f>
        <v>66458218.998720005</v>
      </c>
      <c r="D77" s="272">
        <f t="shared" ref="D77:E77" si="4">D63+D9</f>
        <v>66886552.503559999</v>
      </c>
      <c r="E77" s="272">
        <f t="shared" si="4"/>
        <v>51158479.78565</v>
      </c>
      <c r="F77" s="199">
        <f t="shared" si="0"/>
        <v>0.76978409226758426</v>
      </c>
      <c r="G77" s="199">
        <f t="shared" si="1"/>
        <v>0.76485448675093726</v>
      </c>
      <c r="H77" s="22"/>
      <c r="I77" s="12"/>
    </row>
    <row r="78" spans="1:9" s="26" customFormat="1" ht="15.75" x14ac:dyDescent="0.2">
      <c r="A78" s="23"/>
      <c r="B78" s="24"/>
      <c r="C78" s="25"/>
      <c r="D78" s="25"/>
      <c r="E78" s="88"/>
      <c r="F78" s="88"/>
      <c r="G78" s="88"/>
    </row>
    <row r="79" spans="1:9" s="3" customFormat="1" ht="15.75" x14ac:dyDescent="0.25">
      <c r="A79" s="27"/>
      <c r="B79" s="28"/>
      <c r="C79" s="89"/>
      <c r="D79" s="25"/>
      <c r="E79" s="88"/>
      <c r="F79" s="88"/>
      <c r="G79" s="88"/>
    </row>
    <row r="80" spans="1:9" s="3" customFormat="1" ht="15.75" x14ac:dyDescent="0.25">
      <c r="A80" s="29"/>
      <c r="B80" s="30"/>
      <c r="C80" s="25"/>
      <c r="D80" s="90"/>
      <c r="E80" s="88"/>
      <c r="F80" s="88"/>
      <c r="G80" s="88"/>
    </row>
    <row r="81" spans="1:9" ht="29.25" customHeight="1" x14ac:dyDescent="0.25">
      <c r="A81" s="307" t="s">
        <v>4</v>
      </c>
      <c r="B81" s="307" t="s">
        <v>5</v>
      </c>
      <c r="C81" s="311" t="s">
        <v>1004</v>
      </c>
      <c r="D81" s="312"/>
      <c r="E81" s="309" t="s">
        <v>1032</v>
      </c>
      <c r="F81" s="305" t="s">
        <v>999</v>
      </c>
      <c r="G81" s="305" t="s">
        <v>1000</v>
      </c>
    </row>
    <row r="82" spans="1:9" ht="97.5" customHeight="1" x14ac:dyDescent="0.25">
      <c r="A82" s="308"/>
      <c r="B82" s="308"/>
      <c r="C82" s="214" t="s">
        <v>1006</v>
      </c>
      <c r="D82" s="214" t="s">
        <v>429</v>
      </c>
      <c r="E82" s="310"/>
      <c r="F82" s="306"/>
      <c r="G82" s="306"/>
    </row>
    <row r="83" spans="1:9" ht="15.75" x14ac:dyDescent="0.25">
      <c r="A83" s="31" t="s">
        <v>115</v>
      </c>
      <c r="B83" s="31"/>
      <c r="C83" s="87"/>
      <c r="D83" s="91"/>
      <c r="E83" s="92"/>
      <c r="F83" s="107"/>
      <c r="G83" s="108"/>
    </row>
    <row r="84" spans="1:9" s="36" customFormat="1" ht="15.75" x14ac:dyDescent="0.25">
      <c r="A84" s="32" t="s">
        <v>116</v>
      </c>
      <c r="B84" s="33" t="s">
        <v>117</v>
      </c>
      <c r="C84" s="105">
        <v>7505063.57596</v>
      </c>
      <c r="D84" s="105">
        <v>6234072.6755100004</v>
      </c>
      <c r="E84" s="105">
        <v>3215891.0683599999</v>
      </c>
      <c r="F84" s="215">
        <f>E84/C84</f>
        <v>0.42849617938761347</v>
      </c>
      <c r="G84" s="215">
        <f>E84/D84</f>
        <v>0.51585716685551997</v>
      </c>
      <c r="H84" s="34"/>
      <c r="I84" s="35"/>
    </row>
    <row r="85" spans="1:9" ht="63" x14ac:dyDescent="0.25">
      <c r="A85" s="37" t="s">
        <v>118</v>
      </c>
      <c r="B85" s="38" t="s">
        <v>119</v>
      </c>
      <c r="C85" s="106">
        <v>298774.44211</v>
      </c>
      <c r="D85" s="106">
        <v>316708.78126999998</v>
      </c>
      <c r="E85" s="106">
        <v>240544.87112999998</v>
      </c>
      <c r="F85" s="216">
        <f>IFERROR(E85/C85,"")</f>
        <v>0.80510524739408063</v>
      </c>
      <c r="G85" s="216">
        <f>IFERROR(E85/D85,"")</f>
        <v>0.75951437205314221</v>
      </c>
    </row>
    <row r="86" spans="1:9" ht="78.75" x14ac:dyDescent="0.25">
      <c r="A86" s="37" t="s">
        <v>120</v>
      </c>
      <c r="B86" s="38" t="s">
        <v>121</v>
      </c>
      <c r="C86" s="106">
        <v>197454.75219</v>
      </c>
      <c r="D86" s="106">
        <v>198318.90502999999</v>
      </c>
      <c r="E86" s="106">
        <v>142957.64611</v>
      </c>
      <c r="F86" s="216">
        <f t="shared" ref="F86:F149" si="5">IFERROR(E86/C86,"")</f>
        <v>0.72400205375882576</v>
      </c>
      <c r="G86" s="216">
        <f t="shared" ref="G86:G149" si="6">IFERROR(E86/D86,"")</f>
        <v>0.72084729435337791</v>
      </c>
    </row>
    <row r="87" spans="1:9" ht="94.5" x14ac:dyDescent="0.25">
      <c r="A87" s="37" t="s">
        <v>122</v>
      </c>
      <c r="B87" s="38" t="s">
        <v>123</v>
      </c>
      <c r="C87" s="106">
        <v>1298391.3173099998</v>
      </c>
      <c r="D87" s="106">
        <v>1444150.4697</v>
      </c>
      <c r="E87" s="106">
        <v>996619.44160999998</v>
      </c>
      <c r="F87" s="216">
        <f t="shared" si="5"/>
        <v>0.76758018043034271</v>
      </c>
      <c r="G87" s="216">
        <f t="shared" si="6"/>
        <v>0.69010775713491423</v>
      </c>
    </row>
    <row r="88" spans="1:9" ht="15.75" x14ac:dyDescent="0.25">
      <c r="A88" s="37" t="s">
        <v>124</v>
      </c>
      <c r="B88" s="38" t="s">
        <v>125</v>
      </c>
      <c r="C88" s="106">
        <v>269282.92099999997</v>
      </c>
      <c r="D88" s="106">
        <v>274600.42099999997</v>
      </c>
      <c r="E88" s="106">
        <v>219065.80755</v>
      </c>
      <c r="F88" s="216">
        <f t="shared" si="5"/>
        <v>0.8135154161893543</v>
      </c>
      <c r="G88" s="216">
        <f t="shared" si="6"/>
        <v>0.79776209647544571</v>
      </c>
    </row>
    <row r="89" spans="1:9" ht="63" x14ac:dyDescent="0.25">
      <c r="A89" s="37" t="s">
        <v>126</v>
      </c>
      <c r="B89" s="38" t="s">
        <v>127</v>
      </c>
      <c r="C89" s="106">
        <v>350819.87962000002</v>
      </c>
      <c r="D89" s="106">
        <v>358641.86642999999</v>
      </c>
      <c r="E89" s="106">
        <v>262975.61910000001</v>
      </c>
      <c r="F89" s="216">
        <f t="shared" si="5"/>
        <v>0.74960295689300482</v>
      </c>
      <c r="G89" s="216">
        <f t="shared" si="6"/>
        <v>0.73325410030267002</v>
      </c>
    </row>
    <row r="90" spans="1:9" ht="31.5" x14ac:dyDescent="0.25">
      <c r="A90" s="37" t="s">
        <v>128</v>
      </c>
      <c r="B90" s="38" t="s">
        <v>129</v>
      </c>
      <c r="C90" s="106">
        <v>170111.39</v>
      </c>
      <c r="D90" s="106">
        <v>170303.26</v>
      </c>
      <c r="E90" s="106">
        <v>159450.03233000002</v>
      </c>
      <c r="F90" s="216">
        <f t="shared" si="5"/>
        <v>0.93732719678558862</v>
      </c>
      <c r="G90" s="216">
        <f t="shared" si="6"/>
        <v>0.93627116903105678</v>
      </c>
    </row>
    <row r="91" spans="1:9" ht="31.5" x14ac:dyDescent="0.25">
      <c r="A91" s="37" t="s">
        <v>424</v>
      </c>
      <c r="B91" s="38" t="s">
        <v>425</v>
      </c>
      <c r="C91" s="106">
        <v>3748.8</v>
      </c>
      <c r="D91" s="106">
        <v>4448.8</v>
      </c>
      <c r="E91" s="106">
        <v>3530</v>
      </c>
      <c r="F91" s="216">
        <f t="shared" si="5"/>
        <v>0.94163465642338873</v>
      </c>
      <c r="G91" s="216">
        <f t="shared" si="6"/>
        <v>0.79347239705089012</v>
      </c>
    </row>
    <row r="92" spans="1:9" ht="20.25" customHeight="1" x14ac:dyDescent="0.25">
      <c r="A92" s="18" t="s">
        <v>130</v>
      </c>
      <c r="B92" s="38" t="s">
        <v>131</v>
      </c>
      <c r="C92" s="106">
        <v>3000</v>
      </c>
      <c r="D92" s="106">
        <v>3000</v>
      </c>
      <c r="E92" s="106">
        <v>2999.9</v>
      </c>
      <c r="F92" s="216">
        <f t="shared" si="5"/>
        <v>0.99996666666666667</v>
      </c>
      <c r="G92" s="216">
        <f t="shared" si="6"/>
        <v>0.99996666666666667</v>
      </c>
    </row>
    <row r="93" spans="1:9" ht="24" customHeight="1" x14ac:dyDescent="0.25">
      <c r="A93" s="37" t="s">
        <v>132</v>
      </c>
      <c r="B93" s="38" t="s">
        <v>133</v>
      </c>
      <c r="C93" s="106">
        <v>96682.083200000008</v>
      </c>
      <c r="D93" s="106">
        <v>32824.150260000002</v>
      </c>
      <c r="E93" s="106">
        <v>0</v>
      </c>
      <c r="F93" s="216">
        <f t="shared" si="5"/>
        <v>0</v>
      </c>
      <c r="G93" s="216">
        <f t="shared" si="6"/>
        <v>0</v>
      </c>
    </row>
    <row r="94" spans="1:9" ht="48.75" customHeight="1" x14ac:dyDescent="0.25">
      <c r="A94" s="37" t="s">
        <v>134</v>
      </c>
      <c r="B94" s="38" t="s">
        <v>135</v>
      </c>
      <c r="C94" s="106">
        <v>2900</v>
      </c>
      <c r="D94" s="106">
        <v>2900</v>
      </c>
      <c r="E94" s="106">
        <v>1600</v>
      </c>
      <c r="F94" s="216">
        <f t="shared" si="5"/>
        <v>0.55172413793103448</v>
      </c>
      <c r="G94" s="216">
        <f t="shared" si="6"/>
        <v>0.55172413793103448</v>
      </c>
    </row>
    <row r="95" spans="1:9" ht="15.75" x14ac:dyDescent="0.25">
      <c r="A95" s="37" t="s">
        <v>136</v>
      </c>
      <c r="B95" s="38" t="s">
        <v>137</v>
      </c>
      <c r="C95" s="106">
        <v>4813897.9905300001</v>
      </c>
      <c r="D95" s="106">
        <v>3428176.0218200004</v>
      </c>
      <c r="E95" s="106">
        <v>1186147.7505300001</v>
      </c>
      <c r="F95" s="216">
        <f t="shared" si="5"/>
        <v>0.24640068253698241</v>
      </c>
      <c r="G95" s="216">
        <f t="shared" si="6"/>
        <v>0.34599966366379303</v>
      </c>
    </row>
    <row r="96" spans="1:9" s="36" customFormat="1" ht="15.75" x14ac:dyDescent="0.25">
      <c r="A96" s="32" t="s">
        <v>138</v>
      </c>
      <c r="B96" s="33" t="s">
        <v>139</v>
      </c>
      <c r="C96" s="105">
        <v>36949.154000000002</v>
      </c>
      <c r="D96" s="105">
        <v>373182.67012000002</v>
      </c>
      <c r="E96" s="105">
        <v>352054.15993000002</v>
      </c>
      <c r="F96" s="215">
        <f t="shared" si="5"/>
        <v>9.5280709249797706</v>
      </c>
      <c r="G96" s="215">
        <f t="shared" si="6"/>
        <v>0.94338292776777133</v>
      </c>
      <c r="H96" s="34"/>
    </row>
    <row r="97" spans="1:8" ht="31.5" x14ac:dyDescent="0.25">
      <c r="A97" s="37" t="s">
        <v>140</v>
      </c>
      <c r="B97" s="38" t="s">
        <v>141</v>
      </c>
      <c r="C97" s="106">
        <v>36949.154000000002</v>
      </c>
      <c r="D97" s="106">
        <v>373182.67012000002</v>
      </c>
      <c r="E97" s="106">
        <v>352054.15993000002</v>
      </c>
      <c r="F97" s="216">
        <f t="shared" si="5"/>
        <v>9.5280709249797706</v>
      </c>
      <c r="G97" s="216">
        <f t="shared" si="6"/>
        <v>0.94338292776777133</v>
      </c>
    </row>
    <row r="98" spans="1:8" s="36" customFormat="1" ht="31.5" x14ac:dyDescent="0.25">
      <c r="A98" s="32" t="s">
        <v>142</v>
      </c>
      <c r="B98" s="33" t="s">
        <v>143</v>
      </c>
      <c r="C98" s="105">
        <v>534249.17799</v>
      </c>
      <c r="D98" s="105">
        <v>564490.51305999991</v>
      </c>
      <c r="E98" s="105">
        <v>387433.94173000002</v>
      </c>
      <c r="F98" s="215">
        <f t="shared" si="5"/>
        <v>0.72519333242147166</v>
      </c>
      <c r="G98" s="215">
        <f t="shared" si="6"/>
        <v>0.6863426980017634</v>
      </c>
      <c r="H98" s="34"/>
    </row>
    <row r="99" spans="1:8" ht="15.75" x14ac:dyDescent="0.25">
      <c r="A99" s="37" t="s">
        <v>146</v>
      </c>
      <c r="B99" s="38" t="s">
        <v>147</v>
      </c>
      <c r="C99" s="106">
        <v>533525.17799</v>
      </c>
      <c r="D99" s="106">
        <v>563766.51305999991</v>
      </c>
      <c r="E99" s="106">
        <v>387185.26173000003</v>
      </c>
      <c r="F99" s="216">
        <f t="shared" si="5"/>
        <v>0.72571132104520308</v>
      </c>
      <c r="G99" s="216">
        <f t="shared" si="6"/>
        <v>0.68678300814364457</v>
      </c>
    </row>
    <row r="100" spans="1:8" ht="15.75" x14ac:dyDescent="0.25">
      <c r="A100" s="37" t="s">
        <v>148</v>
      </c>
      <c r="B100" s="38" t="s">
        <v>149</v>
      </c>
      <c r="C100" s="106">
        <v>724</v>
      </c>
      <c r="D100" s="106">
        <v>724</v>
      </c>
      <c r="E100" s="106">
        <v>248.68</v>
      </c>
      <c r="F100" s="216">
        <f t="shared" si="5"/>
        <v>0.34348066298342544</v>
      </c>
      <c r="G100" s="216">
        <f t="shared" si="6"/>
        <v>0.34348066298342544</v>
      </c>
    </row>
    <row r="101" spans="1:8" s="36" customFormat="1" ht="15.75" x14ac:dyDescent="0.25">
      <c r="A101" s="32" t="s">
        <v>152</v>
      </c>
      <c r="B101" s="33" t="s">
        <v>153</v>
      </c>
      <c r="C101" s="105">
        <v>10613684.10187</v>
      </c>
      <c r="D101" s="105">
        <v>12298871.461110001</v>
      </c>
      <c r="E101" s="105">
        <v>9440692.1943199988</v>
      </c>
      <c r="F101" s="215">
        <f t="shared" si="5"/>
        <v>0.88948305825841045</v>
      </c>
      <c r="G101" s="215">
        <f t="shared" si="6"/>
        <v>0.76760637950987698</v>
      </c>
      <c r="H101" s="34"/>
    </row>
    <row r="102" spans="1:8" ht="15.75" x14ac:dyDescent="0.25">
      <c r="A102" s="37" t="s">
        <v>154</v>
      </c>
      <c r="B102" s="38" t="s">
        <v>155</v>
      </c>
      <c r="C102" s="106">
        <v>324356.81</v>
      </c>
      <c r="D102" s="106">
        <v>329135.15000000002</v>
      </c>
      <c r="E102" s="106">
        <v>215847.1146</v>
      </c>
      <c r="F102" s="216">
        <f t="shared" si="5"/>
        <v>0.66546194790853941</v>
      </c>
      <c r="G102" s="216">
        <f t="shared" si="6"/>
        <v>0.65580086052796238</v>
      </c>
    </row>
    <row r="103" spans="1:8" ht="15.75" x14ac:dyDescent="0.25">
      <c r="A103" s="37" t="s">
        <v>156</v>
      </c>
      <c r="B103" s="38" t="s">
        <v>157</v>
      </c>
      <c r="C103" s="106">
        <v>2507</v>
      </c>
      <c r="D103" s="106">
        <v>3322.15789</v>
      </c>
      <c r="E103" s="106">
        <v>2319.1328900000003</v>
      </c>
      <c r="F103" s="216">
        <f t="shared" si="5"/>
        <v>0.9250629796569606</v>
      </c>
      <c r="G103" s="216">
        <f t="shared" si="6"/>
        <v>0.69808027396313799</v>
      </c>
    </row>
    <row r="104" spans="1:8" ht="15.75" x14ac:dyDescent="0.25">
      <c r="A104" s="37" t="s">
        <v>160</v>
      </c>
      <c r="B104" s="38" t="s">
        <v>161</v>
      </c>
      <c r="C104" s="106">
        <v>2954551.1989000002</v>
      </c>
      <c r="D104" s="106">
        <v>3126354.25508</v>
      </c>
      <c r="E104" s="106">
        <v>2754122.9601199999</v>
      </c>
      <c r="F104" s="216">
        <f t="shared" si="5"/>
        <v>0.93216288184323182</v>
      </c>
      <c r="G104" s="216">
        <f t="shared" si="6"/>
        <v>0.88093758269551092</v>
      </c>
    </row>
    <row r="105" spans="1:8" ht="15.75" x14ac:dyDescent="0.25">
      <c r="A105" s="37" t="s">
        <v>162</v>
      </c>
      <c r="B105" s="38" t="s">
        <v>163</v>
      </c>
      <c r="C105" s="106">
        <v>352223.40899999999</v>
      </c>
      <c r="D105" s="106">
        <v>371065.95532999997</v>
      </c>
      <c r="E105" s="106">
        <v>299681.20149000001</v>
      </c>
      <c r="F105" s="216">
        <f t="shared" si="5"/>
        <v>0.85082704281588517</v>
      </c>
      <c r="G105" s="216">
        <f t="shared" si="6"/>
        <v>0.80762246491593281</v>
      </c>
    </row>
    <row r="106" spans="1:8" ht="15.75" x14ac:dyDescent="0.25">
      <c r="A106" s="37" t="s">
        <v>164</v>
      </c>
      <c r="B106" s="38" t="s">
        <v>165</v>
      </c>
      <c r="C106" s="106">
        <v>165741.75</v>
      </c>
      <c r="D106" s="106">
        <v>165741.75</v>
      </c>
      <c r="E106" s="106">
        <v>121494.69627</v>
      </c>
      <c r="F106" s="216">
        <f t="shared" si="5"/>
        <v>0.7330361617999086</v>
      </c>
      <c r="G106" s="216">
        <f t="shared" si="6"/>
        <v>0.7330361617999086</v>
      </c>
    </row>
    <row r="107" spans="1:8" ht="15.75" x14ac:dyDescent="0.25">
      <c r="A107" s="37" t="s">
        <v>166</v>
      </c>
      <c r="B107" s="38" t="s">
        <v>167</v>
      </c>
      <c r="C107" s="106">
        <v>115466.55</v>
      </c>
      <c r="D107" s="106">
        <v>619398.29313000001</v>
      </c>
      <c r="E107" s="106">
        <v>572478.64697999996</v>
      </c>
      <c r="F107" s="216">
        <f t="shared" si="5"/>
        <v>4.9579609590829543</v>
      </c>
      <c r="G107" s="216">
        <f t="shared" si="6"/>
        <v>0.9242496360251472</v>
      </c>
    </row>
    <row r="108" spans="1:8" ht="15.75" x14ac:dyDescent="0.25">
      <c r="A108" s="37" t="s">
        <v>168</v>
      </c>
      <c r="B108" s="38" t="s">
        <v>169</v>
      </c>
      <c r="C108" s="106">
        <v>5639860.0481199995</v>
      </c>
      <c r="D108" s="106">
        <v>6608358.4062200002</v>
      </c>
      <c r="E108" s="106">
        <v>4665543.0139600001</v>
      </c>
      <c r="F108" s="216">
        <f t="shared" si="5"/>
        <v>0.82724446602451074</v>
      </c>
      <c r="G108" s="216">
        <f t="shared" si="6"/>
        <v>0.70600635243521903</v>
      </c>
    </row>
    <row r="109" spans="1:8" ht="15.75" x14ac:dyDescent="0.25">
      <c r="A109" s="37" t="s">
        <v>170</v>
      </c>
      <c r="B109" s="38" t="s">
        <v>171</v>
      </c>
      <c r="C109" s="106">
        <v>73619.396999999997</v>
      </c>
      <c r="D109" s="106">
        <v>74524.286999999997</v>
      </c>
      <c r="E109" s="106">
        <v>42574.19932</v>
      </c>
      <c r="F109" s="216">
        <f t="shared" si="5"/>
        <v>0.57830138597848069</v>
      </c>
      <c r="G109" s="216">
        <f t="shared" si="6"/>
        <v>0.57127952555923145</v>
      </c>
    </row>
    <row r="110" spans="1:8" ht="31.5" x14ac:dyDescent="0.25">
      <c r="A110" s="37" t="s">
        <v>172</v>
      </c>
      <c r="B110" s="38" t="s">
        <v>173</v>
      </c>
      <c r="C110" s="106">
        <v>985357.93885000004</v>
      </c>
      <c r="D110" s="106">
        <v>1000971.20646</v>
      </c>
      <c r="E110" s="106">
        <v>766631.22869000002</v>
      </c>
      <c r="F110" s="216">
        <f t="shared" si="5"/>
        <v>0.77802309035509121</v>
      </c>
      <c r="G110" s="216">
        <f t="shared" si="6"/>
        <v>0.7658873939054065</v>
      </c>
    </row>
    <row r="111" spans="1:8" s="36" customFormat="1" ht="15.75" x14ac:dyDescent="0.25">
      <c r="A111" s="32" t="s">
        <v>174</v>
      </c>
      <c r="B111" s="33" t="s">
        <v>175</v>
      </c>
      <c r="C111" s="105">
        <v>3347929.2605400002</v>
      </c>
      <c r="D111" s="105">
        <v>3841507.90784</v>
      </c>
      <c r="E111" s="105">
        <v>1585367.15668</v>
      </c>
      <c r="F111" s="215">
        <f t="shared" si="5"/>
        <v>0.47353663512719807</v>
      </c>
      <c r="G111" s="215">
        <f t="shared" si="6"/>
        <v>0.41269397192817936</v>
      </c>
      <c r="H111" s="34"/>
    </row>
    <row r="112" spans="1:8" ht="15.75" x14ac:dyDescent="0.25">
      <c r="A112" s="37" t="s">
        <v>176</v>
      </c>
      <c r="B112" s="38" t="s">
        <v>177</v>
      </c>
      <c r="C112" s="106">
        <v>208518.29694999999</v>
      </c>
      <c r="D112" s="106">
        <v>443154.44300999999</v>
      </c>
      <c r="E112" s="106">
        <v>69270.403620000012</v>
      </c>
      <c r="F112" s="216">
        <f t="shared" si="5"/>
        <v>0.33220299912870555</v>
      </c>
      <c r="G112" s="216">
        <f t="shared" si="6"/>
        <v>0.15631210453290409</v>
      </c>
    </row>
    <row r="113" spans="1:8" ht="15.75" x14ac:dyDescent="0.25">
      <c r="A113" s="37" t="s">
        <v>178</v>
      </c>
      <c r="B113" s="38" t="s">
        <v>179</v>
      </c>
      <c r="C113" s="106">
        <v>1974340.3755699999</v>
      </c>
      <c r="D113" s="106">
        <v>2084204.89063</v>
      </c>
      <c r="E113" s="106">
        <v>584800.90534000006</v>
      </c>
      <c r="F113" s="216">
        <f t="shared" si="5"/>
        <v>0.29620065140549318</v>
      </c>
      <c r="G113" s="216">
        <f t="shared" si="6"/>
        <v>0.28058705167092773</v>
      </c>
    </row>
    <row r="114" spans="1:8" ht="15.75" x14ac:dyDescent="0.25">
      <c r="A114" s="37" t="s">
        <v>180</v>
      </c>
      <c r="B114" s="38" t="s">
        <v>181</v>
      </c>
      <c r="C114" s="106">
        <v>1010646.76463</v>
      </c>
      <c r="D114" s="106">
        <v>1131420.08708</v>
      </c>
      <c r="E114" s="106">
        <v>782330.50357000006</v>
      </c>
      <c r="F114" s="216">
        <f t="shared" si="5"/>
        <v>0.77408896060377042</v>
      </c>
      <c r="G114" s="216">
        <f t="shared" si="6"/>
        <v>0.69145891300998563</v>
      </c>
    </row>
    <row r="115" spans="1:8" ht="31.5" x14ac:dyDescent="0.25">
      <c r="A115" s="37" t="s">
        <v>182</v>
      </c>
      <c r="B115" s="38" t="s">
        <v>183</v>
      </c>
      <c r="C115" s="106">
        <v>154423.82338999998</v>
      </c>
      <c r="D115" s="106">
        <v>182728.48712000001</v>
      </c>
      <c r="E115" s="106">
        <v>148965.34415000002</v>
      </c>
      <c r="F115" s="216">
        <f t="shared" si="5"/>
        <v>0.96465260916241868</v>
      </c>
      <c r="G115" s="216">
        <f t="shared" si="6"/>
        <v>0.81522780874430745</v>
      </c>
    </row>
    <row r="116" spans="1:8" s="36" customFormat="1" ht="15.75" x14ac:dyDescent="0.25">
      <c r="A116" s="32" t="s">
        <v>184</v>
      </c>
      <c r="B116" s="33" t="s">
        <v>185</v>
      </c>
      <c r="C116" s="105">
        <v>70854.559999999998</v>
      </c>
      <c r="D116" s="105">
        <v>69953.61</v>
      </c>
      <c r="E116" s="105">
        <v>49169.551780000002</v>
      </c>
      <c r="F116" s="215">
        <f t="shared" si="5"/>
        <v>0.69395042153955944</v>
      </c>
      <c r="G116" s="215">
        <f t="shared" si="6"/>
        <v>0.70288798219277038</v>
      </c>
      <c r="H116" s="34"/>
    </row>
    <row r="117" spans="1:8" ht="31.5" x14ac:dyDescent="0.25">
      <c r="A117" s="37" t="s">
        <v>188</v>
      </c>
      <c r="B117" s="38" t="s">
        <v>189</v>
      </c>
      <c r="C117" s="106">
        <v>17469.78</v>
      </c>
      <c r="D117" s="106">
        <v>17469.78</v>
      </c>
      <c r="E117" s="106">
        <v>9086.75144</v>
      </c>
      <c r="F117" s="216">
        <f t="shared" si="5"/>
        <v>0.52014114888682061</v>
      </c>
      <c r="G117" s="216">
        <f t="shared" si="6"/>
        <v>0.52014114888682061</v>
      </c>
    </row>
    <row r="118" spans="1:8" ht="39" customHeight="1" x14ac:dyDescent="0.25">
      <c r="A118" s="37" t="s">
        <v>192</v>
      </c>
      <c r="B118" s="38" t="s">
        <v>193</v>
      </c>
      <c r="C118" s="106">
        <v>53384.78</v>
      </c>
      <c r="D118" s="106">
        <v>52483.83</v>
      </c>
      <c r="E118" s="106">
        <v>40082.800340000002</v>
      </c>
      <c r="F118" s="216">
        <f t="shared" si="5"/>
        <v>0.75082823868525828</v>
      </c>
      <c r="G118" s="216">
        <f t="shared" si="6"/>
        <v>0.76371713611601899</v>
      </c>
    </row>
    <row r="119" spans="1:8" s="36" customFormat="1" ht="15.75" x14ac:dyDescent="0.25">
      <c r="A119" s="32" t="s">
        <v>194</v>
      </c>
      <c r="B119" s="33" t="s">
        <v>195</v>
      </c>
      <c r="C119" s="105">
        <v>21081220.238740001</v>
      </c>
      <c r="D119" s="105">
        <v>21995798.298919998</v>
      </c>
      <c r="E119" s="105">
        <v>14948592.34426</v>
      </c>
      <c r="F119" s="215">
        <f t="shared" si="5"/>
        <v>0.70909521246733387</v>
      </c>
      <c r="G119" s="215">
        <f t="shared" si="6"/>
        <v>0.67961126671151473</v>
      </c>
      <c r="H119" s="34"/>
    </row>
    <row r="120" spans="1:8" s="36" customFormat="1" ht="15.75" x14ac:dyDescent="0.25">
      <c r="A120" s="39" t="s">
        <v>196</v>
      </c>
      <c r="B120" s="38" t="s">
        <v>197</v>
      </c>
      <c r="C120" s="106">
        <v>4740306.8201800007</v>
      </c>
      <c r="D120" s="106">
        <v>5007309.4731999999</v>
      </c>
      <c r="E120" s="106">
        <v>3493632.9475400001</v>
      </c>
      <c r="F120" s="216">
        <f t="shared" si="5"/>
        <v>0.73700565808677732</v>
      </c>
      <c r="G120" s="216">
        <f t="shared" si="6"/>
        <v>0.69770661594585626</v>
      </c>
      <c r="H120" s="34"/>
    </row>
    <row r="121" spans="1:8" ht="15.75" x14ac:dyDescent="0.25">
      <c r="A121" s="37" t="s">
        <v>198</v>
      </c>
      <c r="B121" s="38" t="s">
        <v>199</v>
      </c>
      <c r="C121" s="106">
        <v>13612798.610850001</v>
      </c>
      <c r="D121" s="106">
        <v>14178666.251629999</v>
      </c>
      <c r="E121" s="106">
        <v>9558890.5927399993</v>
      </c>
      <c r="F121" s="216">
        <f t="shared" si="5"/>
        <v>0.70219878116180623</v>
      </c>
      <c r="G121" s="216">
        <f t="shared" si="6"/>
        <v>0.67417417288040726</v>
      </c>
    </row>
    <row r="122" spans="1:8" ht="15.75" x14ac:dyDescent="0.25">
      <c r="A122" s="39" t="s">
        <v>200</v>
      </c>
      <c r="B122" s="38" t="s">
        <v>201</v>
      </c>
      <c r="C122" s="106">
        <v>1204549.9186600002</v>
      </c>
      <c r="D122" s="106">
        <v>1207388.0633599998</v>
      </c>
      <c r="E122" s="106">
        <v>825057.84821000008</v>
      </c>
      <c r="F122" s="216">
        <f t="shared" si="5"/>
        <v>0.68495114683817715</v>
      </c>
      <c r="G122" s="216">
        <f t="shared" si="6"/>
        <v>0.68334106758847213</v>
      </c>
    </row>
    <row r="123" spans="1:8" ht="15.75" x14ac:dyDescent="0.25">
      <c r="A123" s="37" t="s">
        <v>202</v>
      </c>
      <c r="B123" s="38" t="s">
        <v>203</v>
      </c>
      <c r="C123" s="106">
        <v>673218.9</v>
      </c>
      <c r="D123" s="106">
        <v>685545.9</v>
      </c>
      <c r="E123" s="106">
        <v>440765.01647999999</v>
      </c>
      <c r="F123" s="216">
        <f t="shared" si="5"/>
        <v>0.65471277838456399</v>
      </c>
      <c r="G123" s="216">
        <f t="shared" si="6"/>
        <v>0.64294019770229827</v>
      </c>
    </row>
    <row r="124" spans="1:8" ht="47.25" x14ac:dyDescent="0.25">
      <c r="A124" s="37" t="s">
        <v>204</v>
      </c>
      <c r="B124" s="38" t="s">
        <v>205</v>
      </c>
      <c r="C124" s="106">
        <v>67490.399999999994</v>
      </c>
      <c r="D124" s="106">
        <v>67490.399999999994</v>
      </c>
      <c r="E124" s="106">
        <v>47938.519619999999</v>
      </c>
      <c r="F124" s="216">
        <f t="shared" si="5"/>
        <v>0.71030131129760687</v>
      </c>
      <c r="G124" s="216">
        <f t="shared" si="6"/>
        <v>0.71030131129760687</v>
      </c>
    </row>
    <row r="125" spans="1:8" ht="15.75" x14ac:dyDescent="0.25">
      <c r="A125" s="18" t="s">
        <v>206</v>
      </c>
      <c r="B125" s="38" t="s">
        <v>207</v>
      </c>
      <c r="C125" s="106">
        <v>2193.6</v>
      </c>
      <c r="D125" s="106">
        <v>2193.6</v>
      </c>
      <c r="E125" s="106">
        <v>1578.36</v>
      </c>
      <c r="F125" s="216">
        <f t="shared" si="5"/>
        <v>0.71952954048140039</v>
      </c>
      <c r="G125" s="216">
        <f t="shared" si="6"/>
        <v>0.71952954048140039</v>
      </c>
    </row>
    <row r="126" spans="1:8" ht="15.75" x14ac:dyDescent="0.25">
      <c r="A126" s="18" t="s">
        <v>208</v>
      </c>
      <c r="B126" s="38" t="s">
        <v>209</v>
      </c>
      <c r="C126" s="106">
        <v>261918.61984</v>
      </c>
      <c r="D126" s="106">
        <v>290443.18186000001</v>
      </c>
      <c r="E126" s="106">
        <v>217090.70353</v>
      </c>
      <c r="F126" s="216">
        <f t="shared" si="5"/>
        <v>0.82884792101690086</v>
      </c>
      <c r="G126" s="216">
        <f t="shared" si="6"/>
        <v>0.74744637536247105</v>
      </c>
    </row>
    <row r="127" spans="1:8" ht="15.75" x14ac:dyDescent="0.25">
      <c r="A127" s="37" t="s">
        <v>212</v>
      </c>
      <c r="B127" s="38" t="s">
        <v>213</v>
      </c>
      <c r="C127" s="106">
        <v>518743.36920999998</v>
      </c>
      <c r="D127" s="106">
        <v>556761.42887000006</v>
      </c>
      <c r="E127" s="106">
        <v>363638.35613999999</v>
      </c>
      <c r="F127" s="216">
        <f t="shared" si="5"/>
        <v>0.70099856253351034</v>
      </c>
      <c r="G127" s="216">
        <f t="shared" si="6"/>
        <v>0.65313137240494268</v>
      </c>
    </row>
    <row r="128" spans="1:8" s="36" customFormat="1" ht="15.75" x14ac:dyDescent="0.25">
      <c r="A128" s="32" t="s">
        <v>214</v>
      </c>
      <c r="B128" s="33" t="s">
        <v>215</v>
      </c>
      <c r="C128" s="105">
        <v>2270205.6094</v>
      </c>
      <c r="D128" s="105">
        <v>2598764.0463800002</v>
      </c>
      <c r="E128" s="105">
        <v>1691194.67294</v>
      </c>
      <c r="F128" s="215">
        <f t="shared" si="5"/>
        <v>0.7449522043014295</v>
      </c>
      <c r="G128" s="215">
        <f t="shared" si="6"/>
        <v>0.65076884347995467</v>
      </c>
      <c r="H128" s="34"/>
    </row>
    <row r="129" spans="1:8" ht="15.75" x14ac:dyDescent="0.25">
      <c r="A129" s="37" t="s">
        <v>216</v>
      </c>
      <c r="B129" s="38" t="s">
        <v>217</v>
      </c>
      <c r="C129" s="106">
        <v>2119204.43194</v>
      </c>
      <c r="D129" s="106">
        <v>2439931.44435</v>
      </c>
      <c r="E129" s="106">
        <v>1581038.7922100001</v>
      </c>
      <c r="F129" s="216">
        <f t="shared" si="5"/>
        <v>0.74605298496976868</v>
      </c>
      <c r="G129" s="216">
        <f t="shared" si="6"/>
        <v>0.64798492427773535</v>
      </c>
    </row>
    <row r="130" spans="1:8" ht="15.75" x14ac:dyDescent="0.25">
      <c r="A130" s="37" t="s">
        <v>218</v>
      </c>
      <c r="B130" s="38" t="s">
        <v>219</v>
      </c>
      <c r="C130" s="106">
        <v>31953.633610000001</v>
      </c>
      <c r="D130" s="106">
        <v>33497.720520000003</v>
      </c>
      <c r="E130" s="106">
        <v>18670.983070000002</v>
      </c>
      <c r="F130" s="216">
        <f t="shared" si="5"/>
        <v>0.584314863776771</v>
      </c>
      <c r="G130" s="216">
        <f t="shared" si="6"/>
        <v>0.55738070472145673</v>
      </c>
    </row>
    <row r="131" spans="1:8" ht="31.5" x14ac:dyDescent="0.25">
      <c r="A131" s="37" t="s">
        <v>220</v>
      </c>
      <c r="B131" s="38" t="s">
        <v>221</v>
      </c>
      <c r="C131" s="106">
        <v>119047.54384999999</v>
      </c>
      <c r="D131" s="106">
        <v>125334.88151000001</v>
      </c>
      <c r="E131" s="106">
        <v>91484.897660000002</v>
      </c>
      <c r="F131" s="216">
        <f t="shared" si="5"/>
        <v>0.76847362575805056</v>
      </c>
      <c r="G131" s="216">
        <f t="shared" si="6"/>
        <v>0.72992367773292832</v>
      </c>
    </row>
    <row r="132" spans="1:8" s="36" customFormat="1" ht="15.75" x14ac:dyDescent="0.25">
      <c r="A132" s="32" t="s">
        <v>222</v>
      </c>
      <c r="B132" s="33" t="s">
        <v>223</v>
      </c>
      <c r="C132" s="105">
        <v>5113116.5357900001</v>
      </c>
      <c r="D132" s="105">
        <v>5414735.7757399995</v>
      </c>
      <c r="E132" s="105">
        <v>3992916.6005000002</v>
      </c>
      <c r="F132" s="215">
        <f t="shared" si="5"/>
        <v>0.78091640832963649</v>
      </c>
      <c r="G132" s="215">
        <f t="shared" si="6"/>
        <v>0.73741670247138003</v>
      </c>
      <c r="H132" s="34"/>
    </row>
    <row r="133" spans="1:8" ht="15.75" x14ac:dyDescent="0.25">
      <c r="A133" s="37" t="s">
        <v>224</v>
      </c>
      <c r="B133" s="38" t="s">
        <v>225</v>
      </c>
      <c r="C133" s="106">
        <v>1711111.93756</v>
      </c>
      <c r="D133" s="106">
        <v>1712657.67456</v>
      </c>
      <c r="E133" s="106">
        <v>1287087.99361</v>
      </c>
      <c r="F133" s="216">
        <f t="shared" si="5"/>
        <v>0.75219391867802243</v>
      </c>
      <c r="G133" s="216">
        <f t="shared" si="6"/>
        <v>0.75151503579993983</v>
      </c>
    </row>
    <row r="134" spans="1:8" ht="15.75" x14ac:dyDescent="0.25">
      <c r="A134" s="37" t="s">
        <v>226</v>
      </c>
      <c r="B134" s="38" t="s">
        <v>227</v>
      </c>
      <c r="C134" s="106">
        <v>1627967.89433</v>
      </c>
      <c r="D134" s="106">
        <v>1874215.4773199998</v>
      </c>
      <c r="E134" s="106">
        <v>1375900.9615</v>
      </c>
      <c r="F134" s="216">
        <f t="shared" si="5"/>
        <v>0.84516467818074525</v>
      </c>
      <c r="G134" s="216">
        <f t="shared" si="6"/>
        <v>0.7341210112443658</v>
      </c>
    </row>
    <row r="135" spans="1:8" ht="15.75" x14ac:dyDescent="0.25">
      <c r="A135" s="37" t="s">
        <v>228</v>
      </c>
      <c r="B135" s="38" t="s">
        <v>229</v>
      </c>
      <c r="C135" s="106">
        <v>220672.4</v>
      </c>
      <c r="D135" s="106">
        <v>220372.4</v>
      </c>
      <c r="E135" s="106">
        <v>140019.79738</v>
      </c>
      <c r="F135" s="216">
        <f t="shared" si="5"/>
        <v>0.63451431796636104</v>
      </c>
      <c r="G135" s="216">
        <f t="shared" si="6"/>
        <v>0.63537810261176086</v>
      </c>
    </row>
    <row r="136" spans="1:8" ht="15.75" x14ac:dyDescent="0.25">
      <c r="A136" s="37" t="s">
        <v>230</v>
      </c>
      <c r="B136" s="38" t="s">
        <v>231</v>
      </c>
      <c r="C136" s="106">
        <v>104076.33906999999</v>
      </c>
      <c r="D136" s="106">
        <v>104076.33906999999</v>
      </c>
      <c r="E136" s="106">
        <v>78258.242889999994</v>
      </c>
      <c r="F136" s="216">
        <f t="shared" si="5"/>
        <v>0.7519311650399696</v>
      </c>
      <c r="G136" s="216">
        <f t="shared" si="6"/>
        <v>0.7519311650399696</v>
      </c>
    </row>
    <row r="137" spans="1:8" ht="47.25" x14ac:dyDescent="0.25">
      <c r="A137" s="37" t="s">
        <v>232</v>
      </c>
      <c r="B137" s="38" t="s">
        <v>233</v>
      </c>
      <c r="C137" s="106">
        <v>156695.29999999999</v>
      </c>
      <c r="D137" s="106">
        <v>156695.29999999999</v>
      </c>
      <c r="E137" s="106">
        <v>130260.13509000001</v>
      </c>
      <c r="F137" s="216">
        <f t="shared" si="5"/>
        <v>0.8312957382257159</v>
      </c>
      <c r="G137" s="216">
        <f t="shared" si="6"/>
        <v>0.8312957382257159</v>
      </c>
    </row>
    <row r="138" spans="1:8" ht="31.5" x14ac:dyDescent="0.25">
      <c r="A138" s="37" t="s">
        <v>234</v>
      </c>
      <c r="B138" s="38" t="s">
        <v>235</v>
      </c>
      <c r="C138" s="106">
        <v>1292592.6648299999</v>
      </c>
      <c r="D138" s="106">
        <v>1346718.58479</v>
      </c>
      <c r="E138" s="106">
        <v>981389.47002999997</v>
      </c>
      <c r="F138" s="216">
        <f t="shared" si="5"/>
        <v>0.75924109484179303</v>
      </c>
      <c r="G138" s="216">
        <f t="shared" si="6"/>
        <v>0.72872646231657412</v>
      </c>
    </row>
    <row r="139" spans="1:8" s="36" customFormat="1" ht="15.75" x14ac:dyDescent="0.25">
      <c r="A139" s="32" t="s">
        <v>236</v>
      </c>
      <c r="B139" s="33" t="s">
        <v>237</v>
      </c>
      <c r="C139" s="105">
        <v>16513960.792680001</v>
      </c>
      <c r="D139" s="105">
        <v>17098318.002049997</v>
      </c>
      <c r="E139" s="105">
        <v>11761620.76898</v>
      </c>
      <c r="F139" s="215">
        <f t="shared" si="5"/>
        <v>0.71222288321003346</v>
      </c>
      <c r="G139" s="215">
        <f t="shared" si="6"/>
        <v>0.68788174179295558</v>
      </c>
      <c r="H139" s="34"/>
    </row>
    <row r="140" spans="1:8" ht="15.75" x14ac:dyDescent="0.25">
      <c r="A140" s="37" t="s">
        <v>238</v>
      </c>
      <c r="B140" s="38" t="s">
        <v>239</v>
      </c>
      <c r="C140" s="106">
        <v>5216580.6971400008</v>
      </c>
      <c r="D140" s="106">
        <v>5252059.6973400004</v>
      </c>
      <c r="E140" s="106">
        <v>3061044.9361100001</v>
      </c>
      <c r="F140" s="216">
        <f t="shared" si="5"/>
        <v>0.58679144708491204</v>
      </c>
      <c r="G140" s="216">
        <f t="shared" si="6"/>
        <v>0.5828275214884403</v>
      </c>
    </row>
    <row r="141" spans="1:8" ht="15.75" x14ac:dyDescent="0.25">
      <c r="A141" s="37" t="s">
        <v>240</v>
      </c>
      <c r="B141" s="38" t="s">
        <v>241</v>
      </c>
      <c r="C141" s="106">
        <v>1484937.11</v>
      </c>
      <c r="D141" s="106">
        <v>1545245.96162</v>
      </c>
      <c r="E141" s="106">
        <v>1022801.79603</v>
      </c>
      <c r="F141" s="216">
        <f t="shared" si="5"/>
        <v>0.68878458834529355</v>
      </c>
      <c r="G141" s="216">
        <f t="shared" si="6"/>
        <v>0.66190226115052797</v>
      </c>
    </row>
    <row r="142" spans="1:8" ht="15.75" x14ac:dyDescent="0.25">
      <c r="A142" s="37" t="s">
        <v>242</v>
      </c>
      <c r="B142" s="38" t="s">
        <v>243</v>
      </c>
      <c r="C142" s="106">
        <v>6321562.6050000004</v>
      </c>
      <c r="D142" s="106">
        <v>7195210.9038399998</v>
      </c>
      <c r="E142" s="106">
        <v>5482814.2003500005</v>
      </c>
      <c r="F142" s="216">
        <f t="shared" si="5"/>
        <v>0.86731944978499509</v>
      </c>
      <c r="G142" s="216">
        <f t="shared" si="6"/>
        <v>0.76200882415050364</v>
      </c>
    </row>
    <row r="143" spans="1:8" ht="15.75" x14ac:dyDescent="0.25">
      <c r="A143" s="37" t="s">
        <v>244</v>
      </c>
      <c r="B143" s="38" t="s">
        <v>245</v>
      </c>
      <c r="C143" s="106">
        <v>3203901.88454</v>
      </c>
      <c r="D143" s="106">
        <v>2780759.1933499998</v>
      </c>
      <c r="E143" s="106">
        <v>1962331.9624700001</v>
      </c>
      <c r="F143" s="216">
        <f t="shared" si="5"/>
        <v>0.6124819152355977</v>
      </c>
      <c r="G143" s="216">
        <f t="shared" si="6"/>
        <v>0.70568209112201663</v>
      </c>
    </row>
    <row r="144" spans="1:8" ht="31.5" x14ac:dyDescent="0.25">
      <c r="A144" s="37" t="s">
        <v>246</v>
      </c>
      <c r="B144" s="38" t="s">
        <v>247</v>
      </c>
      <c r="C144" s="106">
        <v>286978.49599999998</v>
      </c>
      <c r="D144" s="106">
        <v>325042.24589999998</v>
      </c>
      <c r="E144" s="106">
        <v>232627.87402000002</v>
      </c>
      <c r="F144" s="216">
        <f t="shared" si="5"/>
        <v>0.81061082019190744</v>
      </c>
      <c r="G144" s="216">
        <f t="shared" si="6"/>
        <v>0.71568504388063003</v>
      </c>
    </row>
    <row r="145" spans="1:9" s="36" customFormat="1" ht="15.75" x14ac:dyDescent="0.25">
      <c r="A145" s="32" t="s">
        <v>248</v>
      </c>
      <c r="B145" s="33" t="s">
        <v>249</v>
      </c>
      <c r="C145" s="105">
        <v>1875910.89347</v>
      </c>
      <c r="D145" s="105">
        <v>1930882.21471</v>
      </c>
      <c r="E145" s="105">
        <v>1382283.58369</v>
      </c>
      <c r="F145" s="215">
        <f t="shared" si="5"/>
        <v>0.73685993748514145</v>
      </c>
      <c r="G145" s="215">
        <f t="shared" si="6"/>
        <v>0.71588187677082404</v>
      </c>
      <c r="H145" s="34"/>
    </row>
    <row r="146" spans="1:9" ht="15.75" x14ac:dyDescent="0.25">
      <c r="A146" s="37" t="s">
        <v>250</v>
      </c>
      <c r="B146" s="38" t="s">
        <v>251</v>
      </c>
      <c r="C146" s="106">
        <v>12726.976480000001</v>
      </c>
      <c r="D146" s="106">
        <v>13017.87948</v>
      </c>
      <c r="E146" s="106">
        <v>8949.8415000000005</v>
      </c>
      <c r="F146" s="216">
        <f t="shared" si="5"/>
        <v>0.7032182006515344</v>
      </c>
      <c r="G146" s="216">
        <f t="shared" si="6"/>
        <v>0.68750379151612795</v>
      </c>
    </row>
    <row r="147" spans="1:9" ht="15.75" x14ac:dyDescent="0.25">
      <c r="A147" s="37" t="s">
        <v>252</v>
      </c>
      <c r="B147" s="38" t="s">
        <v>253</v>
      </c>
      <c r="C147" s="106">
        <v>555446.03975</v>
      </c>
      <c r="D147" s="106">
        <v>562004.07471000007</v>
      </c>
      <c r="E147" s="106">
        <v>426763.60248</v>
      </c>
      <c r="F147" s="216">
        <f t="shared" si="5"/>
        <v>0.76832594336631055</v>
      </c>
      <c r="G147" s="216">
        <f t="shared" si="6"/>
        <v>0.75936033506556766</v>
      </c>
    </row>
    <row r="148" spans="1:9" ht="15.75" x14ac:dyDescent="0.25">
      <c r="A148" s="37" t="s">
        <v>254</v>
      </c>
      <c r="B148" s="38" t="s">
        <v>255</v>
      </c>
      <c r="C148" s="106">
        <v>1251207.41612</v>
      </c>
      <c r="D148" s="106">
        <v>1294871.5577400001</v>
      </c>
      <c r="E148" s="106">
        <v>901998.89016999991</v>
      </c>
      <c r="F148" s="216">
        <f t="shared" si="5"/>
        <v>0.72090276843714907</v>
      </c>
      <c r="G148" s="216">
        <f t="shared" si="6"/>
        <v>0.69659332987767586</v>
      </c>
    </row>
    <row r="149" spans="1:9" ht="31.5" x14ac:dyDescent="0.25">
      <c r="A149" s="37" t="s">
        <v>256</v>
      </c>
      <c r="B149" s="38" t="s">
        <v>257</v>
      </c>
      <c r="C149" s="106">
        <v>56530.46112</v>
      </c>
      <c r="D149" s="106">
        <v>60988.70278</v>
      </c>
      <c r="E149" s="106">
        <v>44571.249539999997</v>
      </c>
      <c r="F149" s="216">
        <f t="shared" si="5"/>
        <v>0.78844659422442009</v>
      </c>
      <c r="G149" s="216">
        <f t="shared" si="6"/>
        <v>0.73081156850931139</v>
      </c>
    </row>
    <row r="150" spans="1:9" s="36" customFormat="1" ht="15.75" x14ac:dyDescent="0.25">
      <c r="A150" s="32" t="s">
        <v>258</v>
      </c>
      <c r="B150" s="33" t="s">
        <v>259</v>
      </c>
      <c r="C150" s="105">
        <v>480006.31248999998</v>
      </c>
      <c r="D150" s="105">
        <v>484064.20077999996</v>
      </c>
      <c r="E150" s="105">
        <v>308292.99565</v>
      </c>
      <c r="F150" s="215">
        <f t="shared" ref="F150:F160" si="7">IFERROR(E150/C150,"")</f>
        <v>0.64226862778272875</v>
      </c>
      <c r="G150" s="215">
        <f t="shared" ref="G150:G160" si="8">IFERROR(E150/D150,"")</f>
        <v>0.6368845189403185</v>
      </c>
      <c r="H150" s="34"/>
    </row>
    <row r="151" spans="1:9" ht="15.75" x14ac:dyDescent="0.25">
      <c r="A151" s="37" t="s">
        <v>260</v>
      </c>
      <c r="B151" s="38" t="s">
        <v>261</v>
      </c>
      <c r="C151" s="106">
        <v>144580.55100000001</v>
      </c>
      <c r="D151" s="106">
        <v>144553.726</v>
      </c>
      <c r="E151" s="106">
        <v>84828.631970000002</v>
      </c>
      <c r="F151" s="216">
        <f t="shared" si="7"/>
        <v>0.5867222899849095</v>
      </c>
      <c r="G151" s="216">
        <f t="shared" si="8"/>
        <v>0.58683116871024132</v>
      </c>
    </row>
    <row r="152" spans="1:9" ht="15.75" x14ac:dyDescent="0.25">
      <c r="A152" s="37" t="s">
        <v>262</v>
      </c>
      <c r="B152" s="38" t="s">
        <v>263</v>
      </c>
      <c r="C152" s="106">
        <v>310472.59448999999</v>
      </c>
      <c r="D152" s="106">
        <v>313922.94777999999</v>
      </c>
      <c r="E152" s="106">
        <v>209130.42679</v>
      </c>
      <c r="F152" s="216">
        <f t="shared" si="7"/>
        <v>0.67358739708903959</v>
      </c>
      <c r="G152" s="216">
        <f t="shared" si="8"/>
        <v>0.66618394185238239</v>
      </c>
    </row>
    <row r="153" spans="1:9" ht="31.5" x14ac:dyDescent="0.25">
      <c r="A153" s="37" t="s">
        <v>264</v>
      </c>
      <c r="B153" s="38" t="s">
        <v>265</v>
      </c>
      <c r="C153" s="106">
        <v>24953.167000000001</v>
      </c>
      <c r="D153" s="106">
        <v>25587.526999999998</v>
      </c>
      <c r="E153" s="106">
        <v>14333.936890000001</v>
      </c>
      <c r="F153" s="216">
        <f t="shared" si="7"/>
        <v>0.5744335735019126</v>
      </c>
      <c r="G153" s="216">
        <f t="shared" si="8"/>
        <v>0.56019235035882919</v>
      </c>
    </row>
    <row r="154" spans="1:9" s="36" customFormat="1" ht="31.5" x14ac:dyDescent="0.25">
      <c r="A154" s="32" t="s">
        <v>266</v>
      </c>
      <c r="B154" s="33" t="s">
        <v>267</v>
      </c>
      <c r="C154" s="105">
        <v>210304.41452000002</v>
      </c>
      <c r="D154" s="105">
        <v>210616.88468000002</v>
      </c>
      <c r="E154" s="105">
        <v>73548.111300000004</v>
      </c>
      <c r="F154" s="215">
        <f t="shared" si="7"/>
        <v>0.34972214666946783</v>
      </c>
      <c r="G154" s="215">
        <f t="shared" si="8"/>
        <v>0.34920330063634286</v>
      </c>
      <c r="H154" s="34"/>
    </row>
    <row r="155" spans="1:9" ht="31.5" x14ac:dyDescent="0.25">
      <c r="A155" s="37" t="s">
        <v>268</v>
      </c>
      <c r="B155" s="38" t="s">
        <v>269</v>
      </c>
      <c r="C155" s="106">
        <v>210304.41452000002</v>
      </c>
      <c r="D155" s="106">
        <v>210616.88468000002</v>
      </c>
      <c r="E155" s="106">
        <v>73548.111300000004</v>
      </c>
      <c r="F155" s="216">
        <f t="shared" si="7"/>
        <v>0.34972214666946783</v>
      </c>
      <c r="G155" s="216">
        <f t="shared" si="8"/>
        <v>0.34920330063634286</v>
      </c>
    </row>
    <row r="156" spans="1:9" s="36" customFormat="1" ht="63" outlineLevel="1" x14ac:dyDescent="0.25">
      <c r="A156" s="32" t="s">
        <v>337</v>
      </c>
      <c r="B156" s="33" t="s">
        <v>271</v>
      </c>
      <c r="C156" s="105">
        <v>15000</v>
      </c>
      <c r="D156" s="105">
        <v>0</v>
      </c>
      <c r="E156" s="105">
        <v>0</v>
      </c>
      <c r="F156" s="215">
        <f t="shared" si="7"/>
        <v>0</v>
      </c>
      <c r="G156" s="215" t="str">
        <f t="shared" si="8"/>
        <v/>
      </c>
      <c r="H156" s="34"/>
    </row>
    <row r="157" spans="1:9" ht="63" outlineLevel="1" x14ac:dyDescent="0.25">
      <c r="A157" s="37" t="s">
        <v>272</v>
      </c>
      <c r="B157" s="38" t="s">
        <v>273</v>
      </c>
      <c r="C157" s="106">
        <v>0</v>
      </c>
      <c r="D157" s="106">
        <v>0</v>
      </c>
      <c r="E157" s="106">
        <v>0</v>
      </c>
      <c r="F157" s="216" t="str">
        <f t="shared" si="7"/>
        <v/>
      </c>
      <c r="G157" s="216" t="str">
        <f t="shared" si="8"/>
        <v/>
      </c>
    </row>
    <row r="158" spans="1:9" ht="15.75" outlineLevel="1" x14ac:dyDescent="0.25">
      <c r="A158" s="37" t="s">
        <v>274</v>
      </c>
      <c r="B158" s="38" t="s">
        <v>275</v>
      </c>
      <c r="C158" s="106">
        <v>15000</v>
      </c>
      <c r="D158" s="106">
        <v>0</v>
      </c>
      <c r="E158" s="106">
        <v>0</v>
      </c>
      <c r="F158" s="216">
        <f t="shared" si="7"/>
        <v>0</v>
      </c>
      <c r="G158" s="216" t="str">
        <f t="shared" si="8"/>
        <v/>
      </c>
    </row>
    <row r="159" spans="1:9" ht="31.5" x14ac:dyDescent="0.25">
      <c r="A159" s="37" t="s">
        <v>276</v>
      </c>
      <c r="B159" s="38" t="s">
        <v>277</v>
      </c>
      <c r="C159" s="106">
        <v>0</v>
      </c>
      <c r="D159" s="106">
        <v>0</v>
      </c>
      <c r="E159" s="106">
        <v>0</v>
      </c>
      <c r="F159" s="216" t="str">
        <f t="shared" si="7"/>
        <v/>
      </c>
      <c r="G159" s="216" t="str">
        <f t="shared" si="8"/>
        <v/>
      </c>
    </row>
    <row r="160" spans="1:9" s="36" customFormat="1" ht="24" customHeight="1" x14ac:dyDescent="0.25">
      <c r="A160" s="32" t="s">
        <v>278</v>
      </c>
      <c r="B160" s="33" t="s">
        <v>279</v>
      </c>
      <c r="C160" s="105">
        <v>69668454.627450004</v>
      </c>
      <c r="D160" s="105">
        <v>73115258.260899991</v>
      </c>
      <c r="E160" s="105">
        <v>49189057.150120005</v>
      </c>
      <c r="F160" s="215">
        <f t="shared" si="7"/>
        <v>0.70604490099797723</v>
      </c>
      <c r="G160" s="215">
        <f t="shared" si="8"/>
        <v>0.67276049240771052</v>
      </c>
      <c r="H160" s="40"/>
      <c r="I160" s="35"/>
    </row>
    <row r="161" spans="1:8" s="36" customFormat="1" ht="31.5" x14ac:dyDescent="0.25">
      <c r="A161" s="32" t="s">
        <v>338</v>
      </c>
      <c r="B161" s="33" t="s">
        <v>281</v>
      </c>
      <c r="C161" s="212">
        <f>-C160+C77</f>
        <v>-3210235.6287299991</v>
      </c>
      <c r="D161" s="212">
        <v>-3880618.2241000002</v>
      </c>
      <c r="E161" s="212">
        <v>1969422.6355300001</v>
      </c>
      <c r="F161" s="215"/>
      <c r="G161" s="215"/>
      <c r="H161" s="41"/>
    </row>
    <row r="162" spans="1:8" s="3" customFormat="1" ht="15.75" outlineLevel="1" x14ac:dyDescent="0.25">
      <c r="A162" s="6"/>
      <c r="B162" s="6"/>
      <c r="C162" s="86"/>
      <c r="D162" s="85"/>
      <c r="E162" s="86"/>
      <c r="F162" s="99"/>
      <c r="G162" s="101"/>
    </row>
    <row r="163" spans="1:8" ht="15.75" outlineLevel="1" x14ac:dyDescent="0.25">
      <c r="A163" s="315" t="s">
        <v>282</v>
      </c>
      <c r="B163" s="315"/>
      <c r="C163" s="315"/>
      <c r="D163" s="315"/>
      <c r="E163" s="315"/>
      <c r="F163" s="99"/>
    </row>
    <row r="164" spans="1:8" ht="31.5" x14ac:dyDescent="0.25">
      <c r="A164" s="42" t="s">
        <v>283</v>
      </c>
      <c r="B164" s="43" t="s">
        <v>284</v>
      </c>
      <c r="C164" s="247">
        <f>C166+C169+C172+C177</f>
        <v>3210235.4887299971</v>
      </c>
      <c r="D164" s="247">
        <v>3880618.2</v>
      </c>
      <c r="E164" s="248">
        <v>-1969422.6355300001</v>
      </c>
      <c r="F164" s="109"/>
    </row>
    <row r="165" spans="1:8" ht="47.25" x14ac:dyDescent="0.25">
      <c r="A165" s="44" t="s">
        <v>285</v>
      </c>
      <c r="B165" s="45" t="s">
        <v>286</v>
      </c>
      <c r="C165" s="249">
        <v>1826196.52571</v>
      </c>
      <c r="D165" s="249">
        <v>1696196.52571</v>
      </c>
      <c r="E165" s="249">
        <v>-491783.06400999997</v>
      </c>
      <c r="F165" s="110"/>
    </row>
    <row r="166" spans="1:8" ht="31.5" x14ac:dyDescent="0.25">
      <c r="A166" s="46" t="s">
        <v>287</v>
      </c>
      <c r="B166" s="47" t="s">
        <v>288</v>
      </c>
      <c r="C166" s="250">
        <v>875119.3</v>
      </c>
      <c r="D166" s="250">
        <v>745119.3</v>
      </c>
      <c r="E166" s="251">
        <v>-412560</v>
      </c>
      <c r="F166" s="109"/>
    </row>
    <row r="167" spans="1:8" ht="47.25" x14ac:dyDescent="0.25">
      <c r="A167" s="44" t="s">
        <v>289</v>
      </c>
      <c r="B167" s="45" t="s">
        <v>290</v>
      </c>
      <c r="C167" s="254">
        <v>1590119.3</v>
      </c>
      <c r="D167" s="252">
        <v>1595119.3</v>
      </c>
      <c r="E167" s="253">
        <v>318000</v>
      </c>
      <c r="F167" s="111"/>
    </row>
    <row r="168" spans="1:8" ht="47.25" x14ac:dyDescent="0.25">
      <c r="A168" s="44" t="s">
        <v>291</v>
      </c>
      <c r="B168" s="45" t="s">
        <v>292</v>
      </c>
      <c r="C168" s="254">
        <v>-715000</v>
      </c>
      <c r="D168" s="252">
        <v>-850000</v>
      </c>
      <c r="E168" s="253">
        <v>-730560</v>
      </c>
      <c r="F168" s="111"/>
    </row>
    <row r="169" spans="1:8" ht="47.25" x14ac:dyDescent="0.25">
      <c r="A169" s="46" t="s">
        <v>293</v>
      </c>
      <c r="B169" s="47" t="s">
        <v>294</v>
      </c>
      <c r="C169" s="250">
        <v>951077.22571000003</v>
      </c>
      <c r="D169" s="250">
        <v>951077.22571000003</v>
      </c>
      <c r="E169" s="250">
        <v>563026.09</v>
      </c>
      <c r="F169" s="109"/>
    </row>
    <row r="170" spans="1:8" ht="63" x14ac:dyDescent="0.25">
      <c r="A170" s="44" t="s">
        <v>295</v>
      </c>
      <c r="B170" s="45" t="s">
        <v>296</v>
      </c>
      <c r="C170" s="254">
        <v>6803594.0999999996</v>
      </c>
      <c r="D170" s="252">
        <v>6947176.0899999999</v>
      </c>
      <c r="E170" s="253">
        <v>592560</v>
      </c>
      <c r="F170" s="111"/>
    </row>
    <row r="171" spans="1:8" ht="78.75" x14ac:dyDescent="0.25">
      <c r="A171" s="44" t="s">
        <v>297</v>
      </c>
      <c r="B171" s="45" t="s">
        <v>298</v>
      </c>
      <c r="C171" s="254">
        <v>-5852516.8599999994</v>
      </c>
      <c r="D171" s="252">
        <v>-5996098.8642899999</v>
      </c>
      <c r="E171" s="249">
        <v>-29533.91</v>
      </c>
      <c r="F171" s="111"/>
    </row>
    <row r="172" spans="1:8" ht="47.25" x14ac:dyDescent="0.25">
      <c r="A172" s="46" t="s">
        <v>299</v>
      </c>
      <c r="B172" s="47" t="s">
        <v>300</v>
      </c>
      <c r="C172" s="250">
        <v>0</v>
      </c>
      <c r="D172" s="250">
        <v>0</v>
      </c>
      <c r="E172" s="250">
        <v>-642249.15401000006</v>
      </c>
      <c r="F172" s="112"/>
    </row>
    <row r="173" spans="1:8" ht="63" x14ac:dyDescent="0.25">
      <c r="A173" s="44" t="s">
        <v>301</v>
      </c>
      <c r="B173" s="45" t="s">
        <v>302</v>
      </c>
      <c r="C173" s="252">
        <v>0</v>
      </c>
      <c r="D173" s="254">
        <v>0</v>
      </c>
      <c r="E173" s="255">
        <v>0</v>
      </c>
      <c r="F173" s="111"/>
    </row>
    <row r="174" spans="1:8" ht="47.25" x14ac:dyDescent="0.25">
      <c r="A174" s="44" t="s">
        <v>303</v>
      </c>
      <c r="B174" s="45" t="s">
        <v>304</v>
      </c>
      <c r="C174" s="252">
        <v>0</v>
      </c>
      <c r="D174" s="254">
        <v>0</v>
      </c>
      <c r="E174" s="255">
        <v>0</v>
      </c>
      <c r="F174" s="111"/>
    </row>
    <row r="175" spans="1:8" ht="47.25" x14ac:dyDescent="0.25">
      <c r="A175" s="44" t="s">
        <v>305</v>
      </c>
      <c r="B175" s="45" t="s">
        <v>306</v>
      </c>
      <c r="C175" s="252">
        <v>0</v>
      </c>
      <c r="D175" s="254">
        <v>0</v>
      </c>
      <c r="E175" s="255">
        <v>0</v>
      </c>
      <c r="F175" s="111"/>
    </row>
    <row r="176" spans="1:8" ht="31.5" x14ac:dyDescent="0.25">
      <c r="A176" s="44" t="s">
        <v>307</v>
      </c>
      <c r="B176" s="45" t="s">
        <v>339</v>
      </c>
      <c r="C176" s="252">
        <v>0</v>
      </c>
      <c r="D176" s="254">
        <v>0</v>
      </c>
      <c r="E176" s="253">
        <v>-642249.15</v>
      </c>
      <c r="F176" s="113"/>
    </row>
    <row r="177" spans="1:6" ht="31.5" x14ac:dyDescent="0.25">
      <c r="A177" s="46" t="s">
        <v>309</v>
      </c>
      <c r="B177" s="47" t="s">
        <v>340</v>
      </c>
      <c r="C177" s="250">
        <f>C178+C179</f>
        <v>1384038.9630199969</v>
      </c>
      <c r="D177" s="250">
        <v>2184421.69839</v>
      </c>
      <c r="E177" s="250">
        <v>-1477639.57152</v>
      </c>
      <c r="F177" s="109"/>
    </row>
    <row r="178" spans="1:6" ht="31.5" x14ac:dyDescent="0.25">
      <c r="A178" s="44" t="s">
        <v>311</v>
      </c>
      <c r="B178" s="45" t="s">
        <v>312</v>
      </c>
      <c r="C178" s="254">
        <v>-74851932.528720006</v>
      </c>
      <c r="D178" s="254">
        <v>-75428848.013559997</v>
      </c>
      <c r="E178" s="253">
        <v>-84326392.074880004</v>
      </c>
      <c r="F178" s="111"/>
    </row>
    <row r="179" spans="1:6" ht="31.5" x14ac:dyDescent="0.25">
      <c r="A179" s="44" t="s">
        <v>313</v>
      </c>
      <c r="B179" s="45" t="s">
        <v>314</v>
      </c>
      <c r="C179" s="254">
        <v>76235971.491740003</v>
      </c>
      <c r="D179" s="254">
        <v>79961357.125159994</v>
      </c>
      <c r="E179" s="253">
        <v>82848752.503360003</v>
      </c>
      <c r="F179" s="111"/>
    </row>
    <row r="180" spans="1:6" x14ac:dyDescent="0.3">
      <c r="E180" s="95"/>
      <c r="F180" s="114"/>
    </row>
    <row r="182" spans="1:6" x14ac:dyDescent="0.3">
      <c r="D182" s="96"/>
    </row>
    <row r="187" spans="1:6" x14ac:dyDescent="0.3">
      <c r="F187" s="115" t="s">
        <v>341</v>
      </c>
    </row>
  </sheetData>
  <autoFilter ref="A9:AMI77"/>
  <mergeCells count="17">
    <mergeCell ref="A2:F2"/>
    <mergeCell ref="A3:F3"/>
    <mergeCell ref="A4:F4"/>
    <mergeCell ref="A5:F5"/>
    <mergeCell ref="A163:E163"/>
    <mergeCell ref="A7:A8"/>
    <mergeCell ref="B7:B8"/>
    <mergeCell ref="C7:D7"/>
    <mergeCell ref="E7:E8"/>
    <mergeCell ref="F7:F8"/>
    <mergeCell ref="G7:G8"/>
    <mergeCell ref="A81:A82"/>
    <mergeCell ref="B81:B82"/>
    <mergeCell ref="E81:E82"/>
    <mergeCell ref="F81:F82"/>
    <mergeCell ref="G81:G82"/>
    <mergeCell ref="C81:D81"/>
  </mergeCells>
  <printOptions horizontalCentered="1"/>
  <pageMargins left="0.15763888888888899" right="0.196527777777778" top="0.196527777777778" bottom="0.27569444444444402" header="0.511811023622047" footer="0.511811023622047"/>
  <pageSetup paperSize="9" scale="69" orientation="portrait" horizontalDpi="300" verticalDpi="300" r:id="rId1"/>
  <rowBreaks count="2" manualBreakCount="2">
    <brk id="149" max="16383" man="1"/>
    <brk id="1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5"/>
  <sheetViews>
    <sheetView zoomScale="60" zoomScaleNormal="60" workbookViewId="0">
      <pane xSplit="4" ySplit="4" topLeftCell="E53" activePane="bottomRight" state="frozen"/>
      <selection pane="topRight" activeCell="E1" sqref="E1"/>
      <selection pane="bottomLeft" activeCell="A5" sqref="A5"/>
      <selection pane="bottomRight" activeCell="X97" sqref="X97"/>
    </sheetView>
  </sheetViews>
  <sheetFormatPr defaultColWidth="8" defaultRowHeight="15" outlineLevelCol="1" x14ac:dyDescent="0.25"/>
  <cols>
    <col min="1" max="1" width="6.25" style="174" hidden="1" customWidth="1" outlineLevel="1"/>
    <col min="2" max="2" width="4.875" style="168" customWidth="1" collapsed="1"/>
    <col min="3" max="3" width="44.625" style="169" customWidth="1"/>
    <col min="4" max="4" width="12.75" style="166" customWidth="1" outlineLevel="1"/>
    <col min="5" max="5" width="13.125" style="166" customWidth="1"/>
    <col min="6" max="6" width="13.75" style="166" customWidth="1"/>
    <col min="7" max="7" width="14.75" style="166" customWidth="1"/>
    <col min="8" max="9" width="14.25" style="173" customWidth="1"/>
    <col min="10" max="10" width="15.625" style="173" customWidth="1"/>
    <col min="11" max="11" width="14.25" style="173" customWidth="1"/>
    <col min="12" max="12" width="14.75" style="173" customWidth="1"/>
    <col min="13" max="13" width="15.375" style="173" customWidth="1"/>
    <col min="14" max="14" width="9.125" style="166" customWidth="1"/>
    <col min="15" max="15" width="11" style="166" customWidth="1"/>
    <col min="16" max="16" width="14.25" style="166" customWidth="1"/>
    <col min="17" max="17" width="9.875" style="166" bestFit="1" customWidth="1"/>
    <col min="18" max="16384" width="8" style="166"/>
  </cols>
  <sheetData>
    <row r="1" spans="1:16" ht="20.25" customHeight="1" x14ac:dyDescent="0.25">
      <c r="A1" s="321" t="s">
        <v>1029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</row>
    <row r="2" spans="1:16" ht="16.5" customHeight="1" x14ac:dyDescent="0.25">
      <c r="A2" s="167"/>
      <c r="D2" s="170"/>
      <c r="E2" s="171"/>
      <c r="F2" s="172"/>
      <c r="G2" s="172"/>
      <c r="H2" s="172"/>
      <c r="I2" s="172"/>
      <c r="J2" s="172"/>
      <c r="L2" s="322"/>
      <c r="M2" s="322"/>
      <c r="O2" s="322" t="s">
        <v>342</v>
      </c>
      <c r="P2" s="322"/>
    </row>
    <row r="3" spans="1:16" ht="36.75" customHeight="1" x14ac:dyDescent="0.25">
      <c r="B3" s="323" t="s">
        <v>343</v>
      </c>
      <c r="C3" s="324" t="s">
        <v>344</v>
      </c>
      <c r="D3" s="324" t="s">
        <v>345</v>
      </c>
      <c r="E3" s="324" t="s">
        <v>346</v>
      </c>
      <c r="F3" s="324" t="s">
        <v>431</v>
      </c>
      <c r="G3" s="324"/>
      <c r="H3" s="324" t="s">
        <v>346</v>
      </c>
      <c r="I3" s="324" t="s">
        <v>426</v>
      </c>
      <c r="J3" s="324"/>
      <c r="K3" s="324" t="s">
        <v>346</v>
      </c>
      <c r="L3" s="324" t="s">
        <v>1030</v>
      </c>
      <c r="M3" s="324"/>
      <c r="N3" s="324" t="s">
        <v>346</v>
      </c>
      <c r="O3" s="324" t="s">
        <v>347</v>
      </c>
      <c r="P3" s="324"/>
    </row>
    <row r="4" spans="1:16" ht="82.5" x14ac:dyDescent="0.25">
      <c r="B4" s="323"/>
      <c r="C4" s="324"/>
      <c r="D4" s="324"/>
      <c r="E4" s="324"/>
      <c r="F4" s="222" t="s">
        <v>350</v>
      </c>
      <c r="G4" s="222" t="s">
        <v>349</v>
      </c>
      <c r="H4" s="324"/>
      <c r="I4" s="222" t="s">
        <v>350</v>
      </c>
      <c r="J4" s="222" t="s">
        <v>349</v>
      </c>
      <c r="K4" s="324"/>
      <c r="L4" s="222" t="s">
        <v>348</v>
      </c>
      <c r="M4" s="222" t="s">
        <v>349</v>
      </c>
      <c r="N4" s="324"/>
      <c r="O4" s="222" t="s">
        <v>350</v>
      </c>
      <c r="P4" s="222" t="s">
        <v>349</v>
      </c>
    </row>
    <row r="5" spans="1:16" ht="16.5" x14ac:dyDescent="0.25">
      <c r="B5" s="194"/>
      <c r="C5" s="195" t="s">
        <v>351</v>
      </c>
      <c r="D5" s="196"/>
      <c r="E5" s="197">
        <v>57602367.833999999</v>
      </c>
      <c r="F5" s="197">
        <v>38072445.553999998</v>
      </c>
      <c r="G5" s="197">
        <v>19529922.279999997</v>
      </c>
      <c r="H5" s="197">
        <v>60657556.94901</v>
      </c>
      <c r="I5" s="197">
        <v>40727314.008249998</v>
      </c>
      <c r="J5" s="197">
        <v>19930242.940759998</v>
      </c>
      <c r="K5" s="197">
        <v>41622996.710099995</v>
      </c>
      <c r="L5" s="197">
        <v>27171871.087310001</v>
      </c>
      <c r="M5" s="197">
        <v>14451125.622789996</v>
      </c>
      <c r="N5" s="198">
        <v>68.619639173877616</v>
      </c>
      <c r="O5" s="198">
        <v>66.716580135399767</v>
      </c>
      <c r="P5" s="198">
        <v>72.50852719529837</v>
      </c>
    </row>
    <row r="6" spans="1:16" s="180" customFormat="1" ht="57" x14ac:dyDescent="0.25">
      <c r="A6" s="174" t="s">
        <v>432</v>
      </c>
      <c r="B6" s="177">
        <v>1</v>
      </c>
      <c r="C6" s="178" t="s">
        <v>352</v>
      </c>
      <c r="D6" s="177" t="s">
        <v>353</v>
      </c>
      <c r="E6" s="179">
        <v>9771246.4800000004</v>
      </c>
      <c r="F6" s="179">
        <v>8082337.8999999994</v>
      </c>
      <c r="G6" s="179">
        <v>1688908.58</v>
      </c>
      <c r="H6" s="179">
        <v>10044541.062269999</v>
      </c>
      <c r="I6" s="179">
        <v>8339161.2622699989</v>
      </c>
      <c r="J6" s="179">
        <v>1705379.7999999998</v>
      </c>
      <c r="K6" s="179">
        <v>7460188.5091500003</v>
      </c>
      <c r="L6" s="179">
        <v>6138153.5572500005</v>
      </c>
      <c r="M6" s="179">
        <v>1322034.9519</v>
      </c>
      <c r="N6" s="176">
        <v>74.271073839027622</v>
      </c>
      <c r="O6" s="176">
        <v>73.606365966583269</v>
      </c>
      <c r="P6" s="176">
        <v>77.521438444386419</v>
      </c>
    </row>
    <row r="7" spans="1:16" s="180" customFormat="1" ht="30" x14ac:dyDescent="0.25">
      <c r="A7" s="174" t="s">
        <v>433</v>
      </c>
      <c r="B7" s="177"/>
      <c r="C7" s="181" t="s">
        <v>434</v>
      </c>
      <c r="D7" s="182" t="s">
        <v>435</v>
      </c>
      <c r="E7" s="183">
        <v>772635.10000000009</v>
      </c>
      <c r="F7" s="183">
        <v>38631.800000000047</v>
      </c>
      <c r="G7" s="183">
        <v>734003.3</v>
      </c>
      <c r="H7" s="183">
        <v>772635.05264000001</v>
      </c>
      <c r="I7" s="183">
        <v>38631.752639999962</v>
      </c>
      <c r="J7" s="183">
        <v>734003.3</v>
      </c>
      <c r="K7" s="183">
        <v>544132.03472</v>
      </c>
      <c r="L7" s="183">
        <v>27206.601729999995</v>
      </c>
      <c r="M7" s="183">
        <v>516925.43299</v>
      </c>
      <c r="N7" s="184">
        <v>70.42549168080933</v>
      </c>
      <c r="O7" s="184">
        <v>70.425491650694156</v>
      </c>
      <c r="P7" s="184">
        <v>70.425491682394338</v>
      </c>
    </row>
    <row r="8" spans="1:16" s="180" customFormat="1" x14ac:dyDescent="0.25">
      <c r="A8" s="174" t="s">
        <v>436</v>
      </c>
      <c r="B8" s="177"/>
      <c r="C8" s="181" t="s">
        <v>437</v>
      </c>
      <c r="D8" s="182" t="s">
        <v>438</v>
      </c>
      <c r="E8" s="183">
        <v>32138</v>
      </c>
      <c r="F8" s="183">
        <v>1606.9000000000015</v>
      </c>
      <c r="G8" s="183">
        <v>30531.1</v>
      </c>
      <c r="H8" s="183">
        <v>32138</v>
      </c>
      <c r="I8" s="183">
        <v>1606.9000000000015</v>
      </c>
      <c r="J8" s="183">
        <v>30531.1</v>
      </c>
      <c r="K8" s="183">
        <v>31538</v>
      </c>
      <c r="L8" s="183">
        <v>1576.9000000000015</v>
      </c>
      <c r="M8" s="183">
        <v>29961.1</v>
      </c>
      <c r="N8" s="184">
        <v>98.133051216628289</v>
      </c>
      <c r="O8" s="184">
        <v>98.133051216628303</v>
      </c>
      <c r="P8" s="184">
        <v>98.133051216628289</v>
      </c>
    </row>
    <row r="9" spans="1:16" s="180" customFormat="1" ht="30" x14ac:dyDescent="0.25">
      <c r="A9" s="174" t="s">
        <v>439</v>
      </c>
      <c r="B9" s="177"/>
      <c r="C9" s="181" t="s">
        <v>440</v>
      </c>
      <c r="D9" s="182" t="s">
        <v>441</v>
      </c>
      <c r="E9" s="183">
        <v>20772.980000000003</v>
      </c>
      <c r="F9" s="183">
        <v>1842.0800000000017</v>
      </c>
      <c r="G9" s="183">
        <v>18930.900000000001</v>
      </c>
      <c r="H9" s="183">
        <v>37757.660109999997</v>
      </c>
      <c r="I9" s="183">
        <v>18826.760109999996</v>
      </c>
      <c r="J9" s="183">
        <v>18930.900000000001</v>
      </c>
      <c r="K9" s="183">
        <v>22511.317890000002</v>
      </c>
      <c r="L9" s="183">
        <v>3582.8329900000026</v>
      </c>
      <c r="M9" s="183">
        <v>18928.484899999999</v>
      </c>
      <c r="N9" s="184">
        <v>59.62053216332108</v>
      </c>
      <c r="O9" s="184">
        <v>19.030534032761963</v>
      </c>
      <c r="P9" s="184">
        <v>99.987242550539051</v>
      </c>
    </row>
    <row r="10" spans="1:16" s="180" customFormat="1" ht="45" x14ac:dyDescent="0.25">
      <c r="A10" s="174" t="s">
        <v>442</v>
      </c>
      <c r="B10" s="177"/>
      <c r="C10" s="181" t="s">
        <v>443</v>
      </c>
      <c r="D10" s="182" t="s">
        <v>444</v>
      </c>
      <c r="E10" s="183">
        <v>107618.95</v>
      </c>
      <c r="F10" s="183">
        <v>5380.9499999999971</v>
      </c>
      <c r="G10" s="183">
        <v>102238</v>
      </c>
      <c r="H10" s="183">
        <v>107618.9</v>
      </c>
      <c r="I10" s="183">
        <v>5380.8999999999942</v>
      </c>
      <c r="J10" s="183">
        <v>102238</v>
      </c>
      <c r="K10" s="183">
        <v>107618.9</v>
      </c>
      <c r="L10" s="183">
        <v>5380.9000099999976</v>
      </c>
      <c r="M10" s="183">
        <v>102237.99999</v>
      </c>
      <c r="N10" s="184">
        <v>100</v>
      </c>
      <c r="O10" s="184">
        <v>100.00000018584258</v>
      </c>
      <c r="P10" s="184">
        <v>99.999999990218896</v>
      </c>
    </row>
    <row r="11" spans="1:16" s="180" customFormat="1" ht="30" x14ac:dyDescent="0.25">
      <c r="A11" s="174" t="s">
        <v>445</v>
      </c>
      <c r="B11" s="177"/>
      <c r="C11" s="181" t="s">
        <v>446</v>
      </c>
      <c r="D11" s="182" t="s">
        <v>447</v>
      </c>
      <c r="E11" s="183">
        <v>16152.5</v>
      </c>
      <c r="F11" s="183">
        <v>9150.7999999999993</v>
      </c>
      <c r="G11" s="183">
        <v>7001.7</v>
      </c>
      <c r="H11" s="183">
        <v>16152.5</v>
      </c>
      <c r="I11" s="183">
        <v>9150.7999999999993</v>
      </c>
      <c r="J11" s="183">
        <v>7001.7</v>
      </c>
      <c r="K11" s="183">
        <v>0</v>
      </c>
      <c r="L11" s="183">
        <v>0</v>
      </c>
      <c r="M11" s="183">
        <v>0</v>
      </c>
      <c r="N11" s="184">
        <v>0</v>
      </c>
      <c r="O11" s="184">
        <v>0</v>
      </c>
      <c r="P11" s="184">
        <v>0</v>
      </c>
    </row>
    <row r="12" spans="1:16" s="180" customFormat="1" ht="30" x14ac:dyDescent="0.25">
      <c r="A12" s="174" t="s">
        <v>448</v>
      </c>
      <c r="B12" s="177"/>
      <c r="C12" s="181" t="s">
        <v>449</v>
      </c>
      <c r="D12" s="182" t="s">
        <v>450</v>
      </c>
      <c r="E12" s="183">
        <v>148805.13</v>
      </c>
      <c r="F12" s="183">
        <v>20089.229999999996</v>
      </c>
      <c r="G12" s="183">
        <v>128715.90000000001</v>
      </c>
      <c r="H12" s="183">
        <v>163865.1189</v>
      </c>
      <c r="I12" s="183">
        <v>35149.218900000007</v>
      </c>
      <c r="J12" s="183">
        <v>128715.9</v>
      </c>
      <c r="K12" s="183">
        <v>146944.10832000003</v>
      </c>
      <c r="L12" s="183">
        <v>18250.624670000019</v>
      </c>
      <c r="M12" s="183">
        <v>128693.48365000001</v>
      </c>
      <c r="N12" s="184">
        <v>89.673817897556248</v>
      </c>
      <c r="O12" s="184">
        <v>51.923272383159599</v>
      </c>
      <c r="P12" s="184">
        <v>99.982584630181677</v>
      </c>
    </row>
    <row r="13" spans="1:16" s="180" customFormat="1" ht="30" x14ac:dyDescent="0.25">
      <c r="A13" s="174" t="s">
        <v>451</v>
      </c>
      <c r="B13" s="177"/>
      <c r="C13" s="181" t="s">
        <v>452</v>
      </c>
      <c r="D13" s="182" t="s">
        <v>453</v>
      </c>
      <c r="E13" s="183">
        <v>26469.55</v>
      </c>
      <c r="F13" s="183">
        <v>5638.3499999999985</v>
      </c>
      <c r="G13" s="183">
        <v>20831.2</v>
      </c>
      <c r="H13" s="183">
        <v>32861.549070000001</v>
      </c>
      <c r="I13" s="183">
        <v>12030.34907</v>
      </c>
      <c r="J13" s="183">
        <v>20831.2</v>
      </c>
      <c r="K13" s="183">
        <v>32861.549070000001</v>
      </c>
      <c r="L13" s="183">
        <v>12030.34907</v>
      </c>
      <c r="M13" s="183">
        <v>20831.2</v>
      </c>
      <c r="N13" s="184">
        <v>100</v>
      </c>
      <c r="O13" s="184">
        <v>100</v>
      </c>
      <c r="P13" s="184">
        <v>100</v>
      </c>
    </row>
    <row r="14" spans="1:16" s="180" customFormat="1" ht="60" x14ac:dyDescent="0.25">
      <c r="A14" s="174" t="s">
        <v>454</v>
      </c>
      <c r="B14" s="177"/>
      <c r="C14" s="181" t="s">
        <v>455</v>
      </c>
      <c r="D14" s="182" t="s">
        <v>456</v>
      </c>
      <c r="E14" s="183">
        <v>62900.2</v>
      </c>
      <c r="F14" s="183">
        <v>629</v>
      </c>
      <c r="G14" s="183">
        <v>62271.199999999997</v>
      </c>
      <c r="H14" s="183">
        <v>67300.2</v>
      </c>
      <c r="I14" s="183">
        <v>5029</v>
      </c>
      <c r="J14" s="183">
        <v>62271.199999999997</v>
      </c>
      <c r="K14" s="183">
        <v>19637.198690000001</v>
      </c>
      <c r="L14" s="183">
        <v>764.64127999999982</v>
      </c>
      <c r="M14" s="183">
        <v>18872.557410000001</v>
      </c>
      <c r="N14" s="184">
        <v>29.17851461065495</v>
      </c>
      <c r="O14" s="184">
        <v>15.204638695565714</v>
      </c>
      <c r="P14" s="184">
        <v>30.307039867547118</v>
      </c>
    </row>
    <row r="15" spans="1:16" s="180" customFormat="1" ht="30" x14ac:dyDescent="0.25">
      <c r="A15" s="174" t="s">
        <v>457</v>
      </c>
      <c r="B15" s="177"/>
      <c r="C15" s="181" t="s">
        <v>458</v>
      </c>
      <c r="D15" s="182" t="s">
        <v>459</v>
      </c>
      <c r="E15" s="183">
        <v>328941.75</v>
      </c>
      <c r="F15" s="183">
        <v>42191.47000000003</v>
      </c>
      <c r="G15" s="183">
        <v>286750.27999999997</v>
      </c>
      <c r="H15" s="183">
        <v>331164.80934000004</v>
      </c>
      <c r="I15" s="183">
        <v>44414.509340000048</v>
      </c>
      <c r="J15" s="183">
        <v>286750.3</v>
      </c>
      <c r="K15" s="183">
        <v>266145.54891000001</v>
      </c>
      <c r="L15" s="183">
        <v>30374.775070000032</v>
      </c>
      <c r="M15" s="183">
        <v>235770.77383999998</v>
      </c>
      <c r="N15" s="184">
        <v>80.366494688979444</v>
      </c>
      <c r="O15" s="184">
        <v>68.389306830964529</v>
      </c>
      <c r="P15" s="184">
        <v>82.221631098555079</v>
      </c>
    </row>
    <row r="16" spans="1:16" s="180" customFormat="1" x14ac:dyDescent="0.25">
      <c r="A16" s="174" t="s">
        <v>460</v>
      </c>
      <c r="B16" s="177"/>
      <c r="C16" s="181" t="s">
        <v>461</v>
      </c>
      <c r="D16" s="182" t="s">
        <v>462</v>
      </c>
      <c r="E16" s="183">
        <v>59.49</v>
      </c>
      <c r="F16" s="183">
        <v>0.59000000000000341</v>
      </c>
      <c r="G16" s="183">
        <v>58.9</v>
      </c>
      <c r="H16" s="183">
        <v>59.494949999999996</v>
      </c>
      <c r="I16" s="183">
        <v>0.5949499999999972</v>
      </c>
      <c r="J16" s="183">
        <v>58.9</v>
      </c>
      <c r="K16" s="183">
        <v>59.494949999999996</v>
      </c>
      <c r="L16" s="183">
        <v>0.5949499999999972</v>
      </c>
      <c r="M16" s="183">
        <v>58.9</v>
      </c>
      <c r="N16" s="184">
        <v>100</v>
      </c>
      <c r="O16" s="184">
        <v>100</v>
      </c>
      <c r="P16" s="184">
        <v>100</v>
      </c>
    </row>
    <row r="17" spans="1:17" s="180" customFormat="1" ht="30" x14ac:dyDescent="0.25">
      <c r="A17" s="174" t="s">
        <v>463</v>
      </c>
      <c r="B17" s="177"/>
      <c r="C17" s="181" t="s">
        <v>464</v>
      </c>
      <c r="D17" s="182" t="s">
        <v>465</v>
      </c>
      <c r="E17" s="183">
        <v>49892.639999999999</v>
      </c>
      <c r="F17" s="183">
        <v>49892.639999999999</v>
      </c>
      <c r="G17" s="183">
        <v>0</v>
      </c>
      <c r="H17" s="183">
        <v>45253.800289999999</v>
      </c>
      <c r="I17" s="183">
        <v>45253.800289999999</v>
      </c>
      <c r="J17" s="183">
        <v>0</v>
      </c>
      <c r="K17" s="183">
        <v>43098.652120000006</v>
      </c>
      <c r="L17" s="183">
        <v>43098.652120000006</v>
      </c>
      <c r="M17" s="183">
        <v>0</v>
      </c>
      <c r="N17" s="184">
        <v>95.237641576642957</v>
      </c>
      <c r="O17" s="184">
        <v>95.237641576642957</v>
      </c>
      <c r="P17" s="184" t="s">
        <v>466</v>
      </c>
    </row>
    <row r="18" spans="1:17" s="180" customFormat="1" ht="30" x14ac:dyDescent="0.25">
      <c r="A18" s="174" t="s">
        <v>467</v>
      </c>
      <c r="B18" s="177"/>
      <c r="C18" s="181" t="s">
        <v>468</v>
      </c>
      <c r="D18" s="182" t="s">
        <v>469</v>
      </c>
      <c r="E18" s="183">
        <v>176588.68</v>
      </c>
      <c r="F18" s="183">
        <v>176588.68</v>
      </c>
      <c r="G18" s="183">
        <v>0</v>
      </c>
      <c r="H18" s="183">
        <v>175654.85071999999</v>
      </c>
      <c r="I18" s="183">
        <v>175654.85071999999</v>
      </c>
      <c r="J18" s="183">
        <v>0</v>
      </c>
      <c r="K18" s="183">
        <v>130069.26697</v>
      </c>
      <c r="L18" s="183">
        <v>130069.26697</v>
      </c>
      <c r="M18" s="183">
        <v>0</v>
      </c>
      <c r="N18" s="184">
        <v>74.048206717237193</v>
      </c>
      <c r="O18" s="184">
        <v>74.048206717237193</v>
      </c>
      <c r="P18" s="184" t="s">
        <v>466</v>
      </c>
    </row>
    <row r="19" spans="1:17" s="180" customFormat="1" ht="30" x14ac:dyDescent="0.25">
      <c r="A19" s="174" t="s">
        <v>470</v>
      </c>
      <c r="B19" s="177"/>
      <c r="C19" s="181" t="s">
        <v>471</v>
      </c>
      <c r="D19" s="182" t="s">
        <v>472</v>
      </c>
      <c r="E19" s="183">
        <v>58411.43</v>
      </c>
      <c r="F19" s="183">
        <v>30861.43</v>
      </c>
      <c r="G19" s="183">
        <v>27550</v>
      </c>
      <c r="H19" s="183">
        <v>58411.4</v>
      </c>
      <c r="I19" s="183">
        <v>30861.4</v>
      </c>
      <c r="J19" s="183">
        <v>27550</v>
      </c>
      <c r="K19" s="183">
        <v>45395.250039999999</v>
      </c>
      <c r="L19" s="183">
        <v>17845.250039999999</v>
      </c>
      <c r="M19" s="183">
        <v>27550</v>
      </c>
      <c r="N19" s="184">
        <v>77.71642186285554</v>
      </c>
      <c r="O19" s="184">
        <v>57.82385128348033</v>
      </c>
      <c r="P19" s="184">
        <v>100</v>
      </c>
    </row>
    <row r="20" spans="1:17" s="180" customFormat="1" ht="45" x14ac:dyDescent="0.25">
      <c r="A20" s="174" t="s">
        <v>473</v>
      </c>
      <c r="B20" s="177"/>
      <c r="C20" s="181" t="s">
        <v>474</v>
      </c>
      <c r="D20" s="182" t="s">
        <v>475</v>
      </c>
      <c r="E20" s="183">
        <v>87889.88</v>
      </c>
      <c r="F20" s="183">
        <v>87889.88</v>
      </c>
      <c r="G20" s="183">
        <v>0</v>
      </c>
      <c r="H20" s="183">
        <v>114915.21799999999</v>
      </c>
      <c r="I20" s="183">
        <v>114915.21799999999</v>
      </c>
      <c r="J20" s="183">
        <v>0</v>
      </c>
      <c r="K20" s="183">
        <v>73665.143030000007</v>
      </c>
      <c r="L20" s="183">
        <v>73665.143030000007</v>
      </c>
      <c r="M20" s="183">
        <v>0</v>
      </c>
      <c r="N20" s="184">
        <v>64.103905742057606</v>
      </c>
      <c r="O20" s="184">
        <v>64.103905742057606</v>
      </c>
      <c r="P20" s="184" t="s">
        <v>466</v>
      </c>
    </row>
    <row r="21" spans="1:17" s="180" customFormat="1" ht="30" x14ac:dyDescent="0.25">
      <c r="A21" s="174" t="s">
        <v>476</v>
      </c>
      <c r="B21" s="177"/>
      <c r="C21" s="181" t="s">
        <v>477</v>
      </c>
      <c r="D21" s="182" t="s">
        <v>478</v>
      </c>
      <c r="E21" s="183">
        <v>4661560.5999999996</v>
      </c>
      <c r="F21" s="183">
        <v>4661560.5999999996</v>
      </c>
      <c r="G21" s="183">
        <v>0</v>
      </c>
      <c r="H21" s="183">
        <v>4661560.5999999996</v>
      </c>
      <c r="I21" s="183">
        <v>4661560.5999999996</v>
      </c>
      <c r="J21" s="183">
        <v>0</v>
      </c>
      <c r="K21" s="183">
        <v>3496170.45</v>
      </c>
      <c r="L21" s="183">
        <v>3496170.45</v>
      </c>
      <c r="M21" s="183">
        <v>0</v>
      </c>
      <c r="N21" s="184">
        <v>75.000000000000014</v>
      </c>
      <c r="O21" s="184">
        <v>75.000000000000014</v>
      </c>
      <c r="P21" s="184" t="s">
        <v>466</v>
      </c>
    </row>
    <row r="22" spans="1:17" s="180" customFormat="1" ht="60" x14ac:dyDescent="0.25">
      <c r="A22" s="174" t="s">
        <v>479</v>
      </c>
      <c r="B22" s="177"/>
      <c r="C22" s="181" t="s">
        <v>480</v>
      </c>
      <c r="D22" s="182" t="s">
        <v>481</v>
      </c>
      <c r="E22" s="183">
        <v>29887.24</v>
      </c>
      <c r="F22" s="183">
        <v>29887.24</v>
      </c>
      <c r="G22" s="183">
        <v>0</v>
      </c>
      <c r="H22" s="183">
        <v>29887.23907</v>
      </c>
      <c r="I22" s="183">
        <v>29887.23907</v>
      </c>
      <c r="J22" s="183">
        <v>0</v>
      </c>
      <c r="K22" s="183">
        <v>19654.022540000002</v>
      </c>
      <c r="L22" s="183">
        <v>19654.022540000002</v>
      </c>
      <c r="M22" s="183">
        <v>0</v>
      </c>
      <c r="N22" s="184">
        <v>65.760582615100688</v>
      </c>
      <c r="O22" s="184">
        <v>65.760582615100688</v>
      </c>
      <c r="P22" s="184" t="s">
        <v>466</v>
      </c>
    </row>
    <row r="23" spans="1:17" s="180" customFormat="1" ht="30" x14ac:dyDescent="0.25">
      <c r="A23" s="174" t="s">
        <v>482</v>
      </c>
      <c r="B23" s="177"/>
      <c r="C23" s="181" t="s">
        <v>483</v>
      </c>
      <c r="D23" s="182" t="s">
        <v>484</v>
      </c>
      <c r="E23" s="183">
        <v>70386.36</v>
      </c>
      <c r="F23" s="183">
        <v>70386.36</v>
      </c>
      <c r="G23" s="183">
        <v>0</v>
      </c>
      <c r="H23" s="183">
        <v>71075.248779999994</v>
      </c>
      <c r="I23" s="183">
        <v>71075.248779999994</v>
      </c>
      <c r="J23" s="183">
        <v>0</v>
      </c>
      <c r="K23" s="183">
        <v>49279.029249999992</v>
      </c>
      <c r="L23" s="183">
        <v>49279.029249999992</v>
      </c>
      <c r="M23" s="183">
        <v>0</v>
      </c>
      <c r="N23" s="184">
        <v>69.333600790528251</v>
      </c>
      <c r="O23" s="184">
        <v>69.333600790528251</v>
      </c>
      <c r="P23" s="184" t="s">
        <v>466</v>
      </c>
    </row>
    <row r="24" spans="1:17" s="180" customFormat="1" ht="45" x14ac:dyDescent="0.25">
      <c r="A24" s="174" t="s">
        <v>485</v>
      </c>
      <c r="B24" s="177"/>
      <c r="C24" s="181" t="s">
        <v>486</v>
      </c>
      <c r="D24" s="182" t="s">
        <v>487</v>
      </c>
      <c r="E24" s="183">
        <v>108867.96</v>
      </c>
      <c r="F24" s="183">
        <v>108867.96</v>
      </c>
      <c r="G24" s="183">
        <v>0</v>
      </c>
      <c r="H24" s="183">
        <v>108368</v>
      </c>
      <c r="I24" s="183">
        <v>108368</v>
      </c>
      <c r="J24" s="183">
        <v>0</v>
      </c>
      <c r="K24" s="183">
        <v>75868.982900000003</v>
      </c>
      <c r="L24" s="183">
        <v>75868.982900000003</v>
      </c>
      <c r="M24" s="183">
        <v>0</v>
      </c>
      <c r="N24" s="184">
        <v>70.010503931049755</v>
      </c>
      <c r="O24" s="184">
        <v>70.010503931049755</v>
      </c>
      <c r="P24" s="184" t="s">
        <v>466</v>
      </c>
    </row>
    <row r="25" spans="1:17" s="187" customFormat="1" ht="60" x14ac:dyDescent="0.25">
      <c r="A25" s="174" t="s">
        <v>488</v>
      </c>
      <c r="B25" s="185"/>
      <c r="C25" s="181" t="s">
        <v>489</v>
      </c>
      <c r="D25" s="182" t="s">
        <v>490</v>
      </c>
      <c r="E25" s="183">
        <v>211519.85</v>
      </c>
      <c r="F25" s="183">
        <v>211519.85</v>
      </c>
      <c r="G25" s="183">
        <v>0</v>
      </c>
      <c r="H25" s="183">
        <v>204219.9</v>
      </c>
      <c r="I25" s="183">
        <v>204219.9</v>
      </c>
      <c r="J25" s="183">
        <v>0</v>
      </c>
      <c r="K25" s="183">
        <v>140019.79738</v>
      </c>
      <c r="L25" s="183">
        <v>140019.79738</v>
      </c>
      <c r="M25" s="183">
        <v>0</v>
      </c>
      <c r="N25" s="186">
        <v>68.563248429756356</v>
      </c>
      <c r="O25" s="186">
        <v>68.563248429756356</v>
      </c>
      <c r="P25" s="186" t="s">
        <v>466</v>
      </c>
      <c r="Q25" s="180"/>
    </row>
    <row r="26" spans="1:17" s="174" customFormat="1" ht="45" x14ac:dyDescent="0.25">
      <c r="A26" s="174" t="s">
        <v>491</v>
      </c>
      <c r="B26" s="175"/>
      <c r="C26" s="181" t="s">
        <v>492</v>
      </c>
      <c r="D26" s="182" t="s">
        <v>493</v>
      </c>
      <c r="E26" s="183">
        <v>1104421.03</v>
      </c>
      <c r="F26" s="183">
        <v>867628.93</v>
      </c>
      <c r="G26" s="183">
        <v>236792.1</v>
      </c>
      <c r="H26" s="183">
        <v>1324187.1000000001</v>
      </c>
      <c r="I26" s="183">
        <v>1079728.9000000001</v>
      </c>
      <c r="J26" s="183">
        <v>244458.19999999998</v>
      </c>
      <c r="K26" s="183">
        <v>1011596.5263299999</v>
      </c>
      <c r="L26" s="183">
        <v>817055.3200999999</v>
      </c>
      <c r="M26" s="183">
        <v>194541.20623000001</v>
      </c>
      <c r="N26" s="186">
        <v>76.393775949788363</v>
      </c>
      <c r="O26" s="186">
        <v>75.672265519613276</v>
      </c>
      <c r="P26" s="186">
        <v>79.580560697084422</v>
      </c>
      <c r="Q26" s="180"/>
    </row>
    <row r="27" spans="1:17" s="174" customFormat="1" ht="30" x14ac:dyDescent="0.25">
      <c r="A27" s="174" t="s">
        <v>494</v>
      </c>
      <c r="B27" s="175"/>
      <c r="C27" s="181" t="s">
        <v>495</v>
      </c>
      <c r="D27" s="182" t="s">
        <v>496</v>
      </c>
      <c r="E27" s="183">
        <v>156695.25999999998</v>
      </c>
      <c r="F27" s="183">
        <v>156695.25999999998</v>
      </c>
      <c r="G27" s="183">
        <v>0</v>
      </c>
      <c r="H27" s="183">
        <v>156695.29999999999</v>
      </c>
      <c r="I27" s="183">
        <v>156695.29999999999</v>
      </c>
      <c r="J27" s="183">
        <v>0</v>
      </c>
      <c r="K27" s="183">
        <v>130260.13509000001</v>
      </c>
      <c r="L27" s="183">
        <v>130260.13509000001</v>
      </c>
      <c r="M27" s="183">
        <v>0</v>
      </c>
      <c r="N27" s="186">
        <v>83.129573822571587</v>
      </c>
      <c r="O27" s="186">
        <v>83.129573822571587</v>
      </c>
      <c r="P27" s="186" t="s">
        <v>466</v>
      </c>
      <c r="Q27" s="180"/>
    </row>
    <row r="28" spans="1:17" s="174" customFormat="1" ht="45" x14ac:dyDescent="0.25">
      <c r="A28" s="174" t="s">
        <v>497</v>
      </c>
      <c r="B28" s="175"/>
      <c r="C28" s="181" t="s">
        <v>498</v>
      </c>
      <c r="D28" s="182" t="s">
        <v>499</v>
      </c>
      <c r="E28" s="183">
        <v>1077662.93</v>
      </c>
      <c r="F28" s="183">
        <v>1063923.1299999999</v>
      </c>
      <c r="G28" s="183">
        <v>13739.8</v>
      </c>
      <c r="H28" s="183">
        <v>1083545.56369</v>
      </c>
      <c r="I28" s="183">
        <v>1061000.6636900001</v>
      </c>
      <c r="J28" s="183">
        <v>22544.9</v>
      </c>
      <c r="K28" s="183">
        <v>783877.97560000001</v>
      </c>
      <c r="L28" s="183">
        <v>764864.92954000004</v>
      </c>
      <c r="M28" s="183">
        <v>19013.046059999997</v>
      </c>
      <c r="N28" s="186">
        <v>72.343794471412352</v>
      </c>
      <c r="O28" s="186">
        <v>72.089015183073997</v>
      </c>
      <c r="P28" s="186">
        <v>84.334133484734892</v>
      </c>
      <c r="Q28" s="180"/>
    </row>
    <row r="29" spans="1:17" s="174" customFormat="1" ht="45" x14ac:dyDescent="0.25">
      <c r="A29" s="174" t="s">
        <v>500</v>
      </c>
      <c r="B29" s="175"/>
      <c r="C29" s="181" t="s">
        <v>501</v>
      </c>
      <c r="D29" s="182" t="s">
        <v>502</v>
      </c>
      <c r="E29" s="183">
        <v>165331.81</v>
      </c>
      <c r="F29" s="183">
        <v>147405.91</v>
      </c>
      <c r="G29" s="183">
        <v>17925.900000000001</v>
      </c>
      <c r="H29" s="183">
        <v>161756.81842</v>
      </c>
      <c r="I29" s="183">
        <v>143830.91842</v>
      </c>
      <c r="J29" s="183">
        <v>17925.900000000001</v>
      </c>
      <c r="K29" s="183">
        <v>100239.86725000001</v>
      </c>
      <c r="L29" s="183">
        <v>92423.671350000004</v>
      </c>
      <c r="M29" s="183">
        <v>7816.1959000000006</v>
      </c>
      <c r="N29" s="186">
        <v>61.969484952237487</v>
      </c>
      <c r="O29" s="186">
        <v>64.258556063804079</v>
      </c>
      <c r="P29" s="186">
        <v>43.602808785054023</v>
      </c>
      <c r="Q29" s="180"/>
    </row>
    <row r="30" spans="1:17" s="174" customFormat="1" ht="45" x14ac:dyDescent="0.25">
      <c r="A30" s="174" t="s">
        <v>503</v>
      </c>
      <c r="B30" s="175"/>
      <c r="C30" s="181" t="s">
        <v>504</v>
      </c>
      <c r="D30" s="182" t="s">
        <v>505</v>
      </c>
      <c r="E30" s="183">
        <v>72919.62000000001</v>
      </c>
      <c r="F30" s="183">
        <v>71351.320000000007</v>
      </c>
      <c r="G30" s="183">
        <v>1568.3</v>
      </c>
      <c r="H30" s="183">
        <v>72919.600000000006</v>
      </c>
      <c r="I30" s="183">
        <v>71351.3</v>
      </c>
      <c r="J30" s="183">
        <v>1568.3</v>
      </c>
      <c r="K30" s="183">
        <v>54633.873629999995</v>
      </c>
      <c r="L30" s="183">
        <v>53799.302699999993</v>
      </c>
      <c r="M30" s="183">
        <v>834.57093000000009</v>
      </c>
      <c r="N30" s="186">
        <v>74.923441200993963</v>
      </c>
      <c r="O30" s="186">
        <v>75.400592140577658</v>
      </c>
      <c r="P30" s="186">
        <v>53.215005419881415</v>
      </c>
      <c r="Q30" s="180"/>
    </row>
    <row r="31" spans="1:17" s="174" customFormat="1" ht="90" x14ac:dyDescent="0.25">
      <c r="A31" s="174" t="s">
        <v>506</v>
      </c>
      <c r="B31" s="175"/>
      <c r="C31" s="181" t="s">
        <v>507</v>
      </c>
      <c r="D31" s="182" t="s">
        <v>508</v>
      </c>
      <c r="E31" s="183">
        <v>110726.48000000001</v>
      </c>
      <c r="F31" s="183">
        <v>110726.48000000001</v>
      </c>
      <c r="G31" s="183">
        <v>0</v>
      </c>
      <c r="H31" s="183">
        <v>102989.6</v>
      </c>
      <c r="I31" s="183">
        <v>102989.6</v>
      </c>
      <c r="J31" s="183">
        <v>0</v>
      </c>
      <c r="K31" s="183">
        <v>66501.20061</v>
      </c>
      <c r="L31" s="183">
        <v>66501.20061</v>
      </c>
      <c r="M31" s="183">
        <v>0</v>
      </c>
      <c r="N31" s="186">
        <v>64.570792206203336</v>
      </c>
      <c r="O31" s="186">
        <v>64.570792206203336</v>
      </c>
      <c r="P31" s="186" t="s">
        <v>466</v>
      </c>
      <c r="Q31" s="180"/>
    </row>
    <row r="32" spans="1:17" s="174" customFormat="1" ht="30" x14ac:dyDescent="0.25">
      <c r="A32" s="174" t="s">
        <v>509</v>
      </c>
      <c r="B32" s="175"/>
      <c r="C32" s="181" t="s">
        <v>510</v>
      </c>
      <c r="D32" s="182" t="s">
        <v>511</v>
      </c>
      <c r="E32" s="183">
        <v>17892.96</v>
      </c>
      <c r="F32" s="183">
        <v>17892.96</v>
      </c>
      <c r="G32" s="183">
        <v>0</v>
      </c>
      <c r="H32" s="183">
        <v>17893</v>
      </c>
      <c r="I32" s="183">
        <v>17893</v>
      </c>
      <c r="J32" s="183">
        <v>0</v>
      </c>
      <c r="K32" s="183">
        <v>12033.37075</v>
      </c>
      <c r="L32" s="183">
        <v>12033.37075</v>
      </c>
      <c r="M32" s="183">
        <v>0</v>
      </c>
      <c r="N32" s="186">
        <v>67.251834516291282</v>
      </c>
      <c r="O32" s="186">
        <v>67.251834516291282</v>
      </c>
      <c r="P32" s="186" t="s">
        <v>466</v>
      </c>
      <c r="Q32" s="180"/>
    </row>
    <row r="33" spans="1:17" s="174" customFormat="1" ht="30" x14ac:dyDescent="0.25">
      <c r="A33" s="174" t="s">
        <v>512</v>
      </c>
      <c r="B33" s="175"/>
      <c r="C33" s="181" t="s">
        <v>513</v>
      </c>
      <c r="D33" s="182" t="s">
        <v>514</v>
      </c>
      <c r="E33" s="183">
        <v>94098.1</v>
      </c>
      <c r="F33" s="183">
        <v>94098.1</v>
      </c>
      <c r="G33" s="183">
        <v>0</v>
      </c>
      <c r="H33" s="183">
        <v>93654.538289999997</v>
      </c>
      <c r="I33" s="183">
        <v>93654.538289999997</v>
      </c>
      <c r="J33" s="183">
        <v>0</v>
      </c>
      <c r="K33" s="183">
        <v>56376.813110000003</v>
      </c>
      <c r="L33" s="183">
        <v>56376.813110000003</v>
      </c>
      <c r="M33" s="183">
        <v>0</v>
      </c>
      <c r="N33" s="186">
        <v>60.196562963590694</v>
      </c>
      <c r="O33" s="186">
        <v>60.196562963590694</v>
      </c>
      <c r="P33" s="186" t="s">
        <v>466</v>
      </c>
      <c r="Q33" s="180"/>
    </row>
    <row r="34" spans="1:17" s="180" customFormat="1" ht="42.75" x14ac:dyDescent="0.25">
      <c r="A34" s="174" t="s">
        <v>515</v>
      </c>
      <c r="B34" s="177">
        <v>2</v>
      </c>
      <c r="C34" s="178" t="s">
        <v>354</v>
      </c>
      <c r="D34" s="177" t="s">
        <v>355</v>
      </c>
      <c r="E34" s="179">
        <v>17814118.210000001</v>
      </c>
      <c r="F34" s="179">
        <v>12685703.110000003</v>
      </c>
      <c r="G34" s="179">
        <v>5128415.0999999996</v>
      </c>
      <c r="H34" s="179">
        <v>18299606.202500004</v>
      </c>
      <c r="I34" s="179">
        <v>12777522.620600004</v>
      </c>
      <c r="J34" s="179">
        <v>5522083.5819000006</v>
      </c>
      <c r="K34" s="179">
        <v>12551170.733790001</v>
      </c>
      <c r="L34" s="179">
        <v>8830381.8553400021</v>
      </c>
      <c r="M34" s="179">
        <v>3720788.8784500002</v>
      </c>
      <c r="N34" s="176">
        <v>68.587108350316967</v>
      </c>
      <c r="O34" s="176">
        <v>69.108716278878688</v>
      </c>
      <c r="P34" s="176">
        <v>67.38016227508416</v>
      </c>
    </row>
    <row r="35" spans="1:17" s="180" customFormat="1" ht="30" x14ac:dyDescent="0.25">
      <c r="A35" s="174" t="s">
        <v>516</v>
      </c>
      <c r="B35" s="177"/>
      <c r="C35" s="181" t="s">
        <v>517</v>
      </c>
      <c r="D35" s="182" t="s">
        <v>518</v>
      </c>
      <c r="E35" s="183">
        <v>822667</v>
      </c>
      <c r="F35" s="183">
        <v>34406.099999999977</v>
      </c>
      <c r="G35" s="183">
        <v>788260.9</v>
      </c>
      <c r="H35" s="183">
        <v>841757.94946000003</v>
      </c>
      <c r="I35" s="183">
        <v>49409.749460000079</v>
      </c>
      <c r="J35" s="183">
        <v>792348.2</v>
      </c>
      <c r="K35" s="183">
        <v>807477.88912000018</v>
      </c>
      <c r="L35" s="183">
        <v>45345.022430000128</v>
      </c>
      <c r="M35" s="183">
        <v>762132.86669000005</v>
      </c>
      <c r="N35" s="184">
        <v>95.92756321909512</v>
      </c>
      <c r="O35" s="184">
        <v>91.773431206546448</v>
      </c>
      <c r="P35" s="184">
        <v>96.186609206659412</v>
      </c>
    </row>
    <row r="36" spans="1:17" s="180" customFormat="1" x14ac:dyDescent="0.25">
      <c r="A36" s="174" t="s">
        <v>519</v>
      </c>
      <c r="B36" s="177"/>
      <c r="C36" s="181" t="s">
        <v>520</v>
      </c>
      <c r="D36" s="182" t="s">
        <v>521</v>
      </c>
      <c r="E36" s="183">
        <v>14983.4</v>
      </c>
      <c r="F36" s="183">
        <v>14983.4</v>
      </c>
      <c r="G36" s="183">
        <v>0</v>
      </c>
      <c r="H36" s="183">
        <v>14553.4</v>
      </c>
      <c r="I36" s="183">
        <v>14553.4</v>
      </c>
      <c r="J36" s="183">
        <v>0</v>
      </c>
      <c r="K36" s="183">
        <v>8408.88796</v>
      </c>
      <c r="L36" s="183">
        <v>8408.88796</v>
      </c>
      <c r="M36" s="183">
        <v>0</v>
      </c>
      <c r="N36" s="184">
        <v>57.779542649827533</v>
      </c>
      <c r="O36" s="184">
        <v>57.779542649827533</v>
      </c>
      <c r="P36" s="184" t="s">
        <v>466</v>
      </c>
    </row>
    <row r="37" spans="1:17" s="180" customFormat="1" x14ac:dyDescent="0.25">
      <c r="A37" s="174" t="s">
        <v>522</v>
      </c>
      <c r="B37" s="177"/>
      <c r="C37" s="181" t="s">
        <v>523</v>
      </c>
      <c r="D37" s="182" t="s">
        <v>524</v>
      </c>
      <c r="E37" s="183">
        <v>0</v>
      </c>
      <c r="F37" s="183">
        <v>0</v>
      </c>
      <c r="G37" s="183">
        <v>0</v>
      </c>
      <c r="H37" s="183">
        <v>2000</v>
      </c>
      <c r="I37" s="183">
        <v>2000</v>
      </c>
      <c r="J37" s="183">
        <v>0</v>
      </c>
      <c r="K37" s="183">
        <v>1541.0809999999999</v>
      </c>
      <c r="L37" s="183">
        <v>1541.0809999999999</v>
      </c>
      <c r="M37" s="183">
        <v>0</v>
      </c>
      <c r="N37" s="184">
        <v>77.054049999999989</v>
      </c>
      <c r="O37" s="184">
        <v>77.054049999999989</v>
      </c>
      <c r="P37" s="184" t="s">
        <v>466</v>
      </c>
    </row>
    <row r="38" spans="1:17" s="180" customFormat="1" ht="45" x14ac:dyDescent="0.25">
      <c r="A38" s="174" t="s">
        <v>1007</v>
      </c>
      <c r="B38" s="177"/>
      <c r="C38" s="181" t="s">
        <v>1008</v>
      </c>
      <c r="D38" s="182"/>
      <c r="E38" s="183">
        <v>0</v>
      </c>
      <c r="F38" s="183">
        <v>0</v>
      </c>
      <c r="G38" s="183">
        <v>0</v>
      </c>
      <c r="H38" s="183">
        <v>74758</v>
      </c>
      <c r="I38" s="183">
        <v>74758</v>
      </c>
      <c r="J38" s="183">
        <v>0</v>
      </c>
      <c r="K38" s="183">
        <v>40439.50131</v>
      </c>
      <c r="L38" s="183">
        <v>40439.50131</v>
      </c>
      <c r="M38" s="183">
        <v>0</v>
      </c>
      <c r="N38" s="184">
        <v>54.093877992990713</v>
      </c>
      <c r="O38" s="184">
        <v>54.093877992990713</v>
      </c>
      <c r="P38" s="184" t="s">
        <v>466</v>
      </c>
    </row>
    <row r="39" spans="1:17" s="180" customFormat="1" x14ac:dyDescent="0.25">
      <c r="A39" s="174" t="s">
        <v>525</v>
      </c>
      <c r="B39" s="177"/>
      <c r="C39" s="181" t="s">
        <v>526</v>
      </c>
      <c r="D39" s="182" t="s">
        <v>527</v>
      </c>
      <c r="E39" s="183">
        <v>3628535.52</v>
      </c>
      <c r="F39" s="183">
        <v>485093.62000000058</v>
      </c>
      <c r="G39" s="183">
        <v>3143441.8999999994</v>
      </c>
      <c r="H39" s="183">
        <v>3734998.5156499995</v>
      </c>
      <c r="I39" s="183">
        <v>486577.01564999949</v>
      </c>
      <c r="J39" s="183">
        <v>3248421.5</v>
      </c>
      <c r="K39" s="183">
        <v>2121464.8189499998</v>
      </c>
      <c r="L39" s="183">
        <v>36820.005189999705</v>
      </c>
      <c r="M39" s="183">
        <v>2084644.81376</v>
      </c>
      <c r="N39" s="184">
        <v>56.79961611927984</v>
      </c>
      <c r="O39" s="184">
        <v>7.5671484689455131</v>
      </c>
      <c r="P39" s="184">
        <v>64.174086206485214</v>
      </c>
    </row>
    <row r="40" spans="1:17" s="180" customFormat="1" x14ac:dyDescent="0.25">
      <c r="A40" s="174" t="s">
        <v>528</v>
      </c>
      <c r="B40" s="177"/>
      <c r="C40" s="181" t="s">
        <v>520</v>
      </c>
      <c r="D40" s="182" t="s">
        <v>529</v>
      </c>
      <c r="E40" s="183">
        <v>110271.93</v>
      </c>
      <c r="F40" s="183">
        <v>1102.7299999999959</v>
      </c>
      <c r="G40" s="183">
        <v>109169.2</v>
      </c>
      <c r="H40" s="183">
        <v>110271.89393999999</v>
      </c>
      <c r="I40" s="183">
        <v>1102.6939399999974</v>
      </c>
      <c r="J40" s="183">
        <v>109169.2</v>
      </c>
      <c r="K40" s="183">
        <v>35705.820829999997</v>
      </c>
      <c r="L40" s="183">
        <v>357.05535000000236</v>
      </c>
      <c r="M40" s="183">
        <v>35348.765479999995</v>
      </c>
      <c r="N40" s="184">
        <v>32.379801918907717</v>
      </c>
      <c r="O40" s="184">
        <v>32.380276797386152</v>
      </c>
      <c r="P40" s="184">
        <v>32.379797122265252</v>
      </c>
    </row>
    <row r="41" spans="1:17" s="180" customFormat="1" ht="30" x14ac:dyDescent="0.25">
      <c r="A41" s="174" t="s">
        <v>530</v>
      </c>
      <c r="B41" s="177"/>
      <c r="C41" s="181" t="s">
        <v>531</v>
      </c>
      <c r="D41" s="182" t="s">
        <v>532</v>
      </c>
      <c r="E41" s="183">
        <v>36381.500000000007</v>
      </c>
      <c r="F41" s="183">
        <v>363.80000000000291</v>
      </c>
      <c r="G41" s="183">
        <v>36017.700000000004</v>
      </c>
      <c r="H41" s="183">
        <v>36381.515149999999</v>
      </c>
      <c r="I41" s="183">
        <v>363.81515000000218</v>
      </c>
      <c r="J41" s="183">
        <v>36017.699999999997</v>
      </c>
      <c r="K41" s="183">
        <v>27046.623979999997</v>
      </c>
      <c r="L41" s="183">
        <v>270.46607999999833</v>
      </c>
      <c r="M41" s="183">
        <v>26776.157899999998</v>
      </c>
      <c r="N41" s="184">
        <v>74.341664629654645</v>
      </c>
      <c r="O41" s="184">
        <v>74.341621012757912</v>
      </c>
      <c r="P41" s="184">
        <v>74.341665070229354</v>
      </c>
    </row>
    <row r="42" spans="1:17" s="180" customFormat="1" ht="30" x14ac:dyDescent="0.25">
      <c r="A42" s="174" t="s">
        <v>533</v>
      </c>
      <c r="B42" s="177"/>
      <c r="C42" s="181" t="s">
        <v>534</v>
      </c>
      <c r="D42" s="182" t="s">
        <v>535</v>
      </c>
      <c r="E42" s="183">
        <v>494.8</v>
      </c>
      <c r="F42" s="183">
        <v>494.8</v>
      </c>
      <c r="G42" s="183">
        <v>0</v>
      </c>
      <c r="H42" s="183">
        <v>494.8</v>
      </c>
      <c r="I42" s="183">
        <v>494.8</v>
      </c>
      <c r="J42" s="183">
        <v>0</v>
      </c>
      <c r="K42" s="183">
        <v>494.8</v>
      </c>
      <c r="L42" s="183">
        <v>494.8</v>
      </c>
      <c r="M42" s="183">
        <v>0</v>
      </c>
      <c r="N42" s="184">
        <v>100</v>
      </c>
      <c r="O42" s="184">
        <v>100</v>
      </c>
      <c r="P42" s="184" t="s">
        <v>466</v>
      </c>
    </row>
    <row r="43" spans="1:17" s="180" customFormat="1" ht="21.75" customHeight="1" x14ac:dyDescent="0.25">
      <c r="A43" s="174" t="s">
        <v>536</v>
      </c>
      <c r="B43" s="177"/>
      <c r="C43" s="181" t="s">
        <v>537</v>
      </c>
      <c r="D43" s="182" t="s">
        <v>538</v>
      </c>
      <c r="E43" s="183">
        <v>39391.4</v>
      </c>
      <c r="F43" s="183">
        <v>39391.4</v>
      </c>
      <c r="G43" s="183">
        <v>0</v>
      </c>
      <c r="H43" s="183">
        <v>39391.4</v>
      </c>
      <c r="I43" s="183">
        <v>39391.4</v>
      </c>
      <c r="J43" s="183">
        <v>0</v>
      </c>
      <c r="K43" s="183">
        <v>14262.453009999999</v>
      </c>
      <c r="L43" s="183">
        <v>14262.453009999999</v>
      </c>
      <c r="M43" s="183">
        <v>0</v>
      </c>
      <c r="N43" s="184">
        <v>36.207022370365102</v>
      </c>
      <c r="O43" s="184">
        <v>36.207022370365102</v>
      </c>
      <c r="P43" s="184" t="s">
        <v>466</v>
      </c>
    </row>
    <row r="44" spans="1:17" s="180" customFormat="1" ht="60" x14ac:dyDescent="0.25">
      <c r="A44" s="174" t="s">
        <v>539</v>
      </c>
      <c r="B44" s="177"/>
      <c r="C44" s="181" t="s">
        <v>540</v>
      </c>
      <c r="D44" s="182" t="s">
        <v>541</v>
      </c>
      <c r="E44" s="183">
        <v>5691.3</v>
      </c>
      <c r="F44" s="183">
        <v>5691.3</v>
      </c>
      <c r="G44" s="183">
        <v>0</v>
      </c>
      <c r="H44" s="183">
        <v>5691.3</v>
      </c>
      <c r="I44" s="183">
        <v>5691.3</v>
      </c>
      <c r="J44" s="183">
        <v>0</v>
      </c>
      <c r="K44" s="183">
        <v>2303.2232899999999</v>
      </c>
      <c r="L44" s="183">
        <v>2303.2232899999999</v>
      </c>
      <c r="M44" s="183">
        <v>0</v>
      </c>
      <c r="N44" s="184">
        <v>40.469194911531631</v>
      </c>
      <c r="O44" s="184">
        <v>40.469194911531631</v>
      </c>
      <c r="P44" s="184" t="s">
        <v>466</v>
      </c>
    </row>
    <row r="45" spans="1:17" s="180" customFormat="1" ht="45" x14ac:dyDescent="0.25">
      <c r="A45" s="174" t="s">
        <v>542</v>
      </c>
      <c r="B45" s="177"/>
      <c r="C45" s="181" t="s">
        <v>543</v>
      </c>
      <c r="D45" s="182" t="s">
        <v>544</v>
      </c>
      <c r="E45" s="183">
        <v>11912959.540000001</v>
      </c>
      <c r="F45" s="183">
        <v>10893774.440000001</v>
      </c>
      <c r="G45" s="183">
        <v>1019185.1</v>
      </c>
      <c r="H45" s="183">
        <v>12185818.128300004</v>
      </c>
      <c r="I45" s="183">
        <v>10892677.846400004</v>
      </c>
      <c r="J45" s="183">
        <v>1293140.2819000001</v>
      </c>
      <c r="K45" s="183">
        <v>8651580.4441900011</v>
      </c>
      <c r="L45" s="183">
        <v>7865145.9387800014</v>
      </c>
      <c r="M45" s="183">
        <v>786434.50540999998</v>
      </c>
      <c r="N45" s="184">
        <v>70.99712430548928</v>
      </c>
      <c r="O45" s="184">
        <v>72.205806962145743</v>
      </c>
      <c r="P45" s="184">
        <v>60.815869431775681</v>
      </c>
    </row>
    <row r="46" spans="1:17" s="180" customFormat="1" ht="45" x14ac:dyDescent="0.25">
      <c r="A46" s="174" t="s">
        <v>545</v>
      </c>
      <c r="B46" s="177"/>
      <c r="C46" s="181" t="s">
        <v>546</v>
      </c>
      <c r="D46" s="182" t="s">
        <v>547</v>
      </c>
      <c r="E46" s="183">
        <v>696904.6</v>
      </c>
      <c r="F46" s="183">
        <v>669577.79999999993</v>
      </c>
      <c r="G46" s="183">
        <v>27326.799999999999</v>
      </c>
      <c r="H46" s="183">
        <v>707231.6</v>
      </c>
      <c r="I46" s="183">
        <v>669258.4</v>
      </c>
      <c r="J46" s="183">
        <v>37973.199999999997</v>
      </c>
      <c r="K46" s="183">
        <v>455517.26006000006</v>
      </c>
      <c r="L46" s="183">
        <v>433871.94995000004</v>
      </c>
      <c r="M46" s="183">
        <v>21645.310109999999</v>
      </c>
      <c r="N46" s="184">
        <v>64.408499289341719</v>
      </c>
      <c r="O46" s="184">
        <v>64.828764188839472</v>
      </c>
      <c r="P46" s="184">
        <v>57.001543483298747</v>
      </c>
    </row>
    <row r="47" spans="1:17" s="180" customFormat="1" ht="45" x14ac:dyDescent="0.25">
      <c r="A47" s="174" t="s">
        <v>548</v>
      </c>
      <c r="B47" s="177"/>
      <c r="C47" s="181" t="s">
        <v>549</v>
      </c>
      <c r="D47" s="182" t="s">
        <v>550</v>
      </c>
      <c r="E47" s="183">
        <v>448873.24</v>
      </c>
      <c r="F47" s="183">
        <v>448873.24</v>
      </c>
      <c r="G47" s="183">
        <v>0</v>
      </c>
      <c r="H47" s="183">
        <v>448873.19999999995</v>
      </c>
      <c r="I47" s="183">
        <v>448873.19999999995</v>
      </c>
      <c r="J47" s="183">
        <v>0</v>
      </c>
      <c r="K47" s="183">
        <v>317681.61673000001</v>
      </c>
      <c r="L47" s="183">
        <v>317681.61673000001</v>
      </c>
      <c r="M47" s="183">
        <v>0</v>
      </c>
      <c r="N47" s="184">
        <v>70.773130748282597</v>
      </c>
      <c r="O47" s="184">
        <v>70.773130748282597</v>
      </c>
      <c r="P47" s="184" t="s">
        <v>466</v>
      </c>
    </row>
    <row r="48" spans="1:17" s="180" customFormat="1" ht="30" x14ac:dyDescent="0.25">
      <c r="A48" s="174" t="s">
        <v>551</v>
      </c>
      <c r="B48" s="177"/>
      <c r="C48" s="181" t="s">
        <v>552</v>
      </c>
      <c r="D48" s="182" t="s">
        <v>553</v>
      </c>
      <c r="E48" s="183">
        <v>20216.8</v>
      </c>
      <c r="F48" s="183">
        <v>20216.8</v>
      </c>
      <c r="G48" s="183">
        <v>0</v>
      </c>
      <c r="H48" s="183">
        <v>20637.3</v>
      </c>
      <c r="I48" s="183">
        <v>20637.3</v>
      </c>
      <c r="J48" s="183">
        <v>0</v>
      </c>
      <c r="K48" s="183">
        <v>14496.216259999999</v>
      </c>
      <c r="L48" s="183">
        <v>14496.216259999999</v>
      </c>
      <c r="M48" s="183">
        <v>0</v>
      </c>
      <c r="N48" s="184">
        <v>70.24279464852475</v>
      </c>
      <c r="O48" s="184">
        <v>70.24279464852475</v>
      </c>
      <c r="P48" s="184" t="s">
        <v>466</v>
      </c>
    </row>
    <row r="49" spans="1:17" s="180" customFormat="1" ht="60" x14ac:dyDescent="0.25">
      <c r="A49" s="174" t="s">
        <v>554</v>
      </c>
      <c r="B49" s="177"/>
      <c r="C49" s="181" t="s">
        <v>555</v>
      </c>
      <c r="D49" s="182" t="s">
        <v>556</v>
      </c>
      <c r="E49" s="183">
        <v>42</v>
      </c>
      <c r="F49" s="183">
        <v>42</v>
      </c>
      <c r="G49" s="183">
        <v>0</v>
      </c>
      <c r="H49" s="183">
        <v>42</v>
      </c>
      <c r="I49" s="183">
        <v>42</v>
      </c>
      <c r="J49" s="183">
        <v>0</v>
      </c>
      <c r="K49" s="183">
        <v>0</v>
      </c>
      <c r="L49" s="183">
        <v>0</v>
      </c>
      <c r="M49" s="183">
        <v>0</v>
      </c>
      <c r="N49" s="184">
        <v>0</v>
      </c>
      <c r="O49" s="184">
        <v>0</v>
      </c>
      <c r="P49" s="184" t="s">
        <v>466</v>
      </c>
    </row>
    <row r="50" spans="1:17" s="187" customFormat="1" ht="45" x14ac:dyDescent="0.25">
      <c r="A50" s="174" t="s">
        <v>557</v>
      </c>
      <c r="B50" s="185"/>
      <c r="C50" s="181" t="s">
        <v>558</v>
      </c>
      <c r="D50" s="182" t="s">
        <v>559</v>
      </c>
      <c r="E50" s="183">
        <v>74305.180000000008</v>
      </c>
      <c r="F50" s="183">
        <v>69291.680000000008</v>
      </c>
      <c r="G50" s="183">
        <v>5013.5</v>
      </c>
      <c r="H50" s="183">
        <v>74305.199999999983</v>
      </c>
      <c r="I50" s="183">
        <v>69291.699999999983</v>
      </c>
      <c r="J50" s="183">
        <v>5013.5</v>
      </c>
      <c r="K50" s="183">
        <v>51150.097099999992</v>
      </c>
      <c r="L50" s="183">
        <v>47343.637999999992</v>
      </c>
      <c r="M50" s="183">
        <v>3806.4591</v>
      </c>
      <c r="N50" s="186">
        <v>68.837843246502274</v>
      </c>
      <c r="O50" s="186">
        <v>68.325121190561063</v>
      </c>
      <c r="P50" s="186">
        <v>75.924186695921009</v>
      </c>
      <c r="Q50" s="180"/>
    </row>
    <row r="51" spans="1:17" s="187" customFormat="1" ht="45" x14ac:dyDescent="0.25">
      <c r="A51" s="174" t="s">
        <v>560</v>
      </c>
      <c r="B51" s="185"/>
      <c r="C51" s="181" t="s">
        <v>561</v>
      </c>
      <c r="D51" s="182" t="s">
        <v>562</v>
      </c>
      <c r="E51" s="183">
        <v>2400</v>
      </c>
      <c r="F51" s="183">
        <v>2400</v>
      </c>
      <c r="G51" s="183">
        <v>0</v>
      </c>
      <c r="H51" s="183">
        <v>2400</v>
      </c>
      <c r="I51" s="183">
        <v>2400</v>
      </c>
      <c r="J51" s="183">
        <v>0</v>
      </c>
      <c r="K51" s="183">
        <v>1600</v>
      </c>
      <c r="L51" s="183">
        <v>1600</v>
      </c>
      <c r="M51" s="183">
        <v>0</v>
      </c>
      <c r="N51" s="186">
        <v>66.666666666666657</v>
      </c>
      <c r="O51" s="186">
        <v>66.666666666666657</v>
      </c>
      <c r="P51" s="186" t="s">
        <v>466</v>
      </c>
      <c r="Q51" s="180"/>
    </row>
    <row r="52" spans="1:17" s="180" customFormat="1" ht="57" x14ac:dyDescent="0.25">
      <c r="A52" s="174" t="s">
        <v>563</v>
      </c>
      <c r="B52" s="177">
        <v>3</v>
      </c>
      <c r="C52" s="178" t="s">
        <v>356</v>
      </c>
      <c r="D52" s="177" t="s">
        <v>357</v>
      </c>
      <c r="E52" s="179">
        <v>11455402.024000002</v>
      </c>
      <c r="F52" s="179">
        <v>5871793.5240000021</v>
      </c>
      <c r="G52" s="179">
        <v>5583608.4999999991</v>
      </c>
      <c r="H52" s="179">
        <v>12018528.414980002</v>
      </c>
      <c r="I52" s="179">
        <v>6775308.5909800017</v>
      </c>
      <c r="J52" s="179">
        <v>5243219.8239999991</v>
      </c>
      <c r="K52" s="179">
        <v>7926040.1685599992</v>
      </c>
      <c r="L52" s="179">
        <v>4753953.1768100001</v>
      </c>
      <c r="M52" s="179">
        <v>3172086.9917499996</v>
      </c>
      <c r="N52" s="176">
        <v>65.948507961098727</v>
      </c>
      <c r="O52" s="176">
        <v>70.16585463190502</v>
      </c>
      <c r="P52" s="176">
        <v>60.498836558983839</v>
      </c>
    </row>
    <row r="53" spans="1:17" s="180" customFormat="1" ht="60" x14ac:dyDescent="0.25">
      <c r="A53" s="174" t="s">
        <v>564</v>
      </c>
      <c r="B53" s="177"/>
      <c r="C53" s="181" t="s">
        <v>565</v>
      </c>
      <c r="D53" s="182" t="s">
        <v>566</v>
      </c>
      <c r="E53" s="183">
        <v>600</v>
      </c>
      <c r="F53" s="183">
        <v>600</v>
      </c>
      <c r="G53" s="183">
        <v>0</v>
      </c>
      <c r="H53" s="183">
        <v>600</v>
      </c>
      <c r="I53" s="183">
        <v>600</v>
      </c>
      <c r="J53" s="183">
        <v>0</v>
      </c>
      <c r="K53" s="183">
        <v>0</v>
      </c>
      <c r="L53" s="183">
        <v>0</v>
      </c>
      <c r="M53" s="183">
        <v>0</v>
      </c>
      <c r="N53" s="184">
        <v>0</v>
      </c>
      <c r="O53" s="184">
        <v>0</v>
      </c>
      <c r="P53" s="184" t="s">
        <v>466</v>
      </c>
    </row>
    <row r="54" spans="1:17" s="180" customFormat="1" ht="30" x14ac:dyDescent="0.25">
      <c r="A54" s="174" t="s">
        <v>567</v>
      </c>
      <c r="B54" s="177"/>
      <c r="C54" s="181" t="s">
        <v>568</v>
      </c>
      <c r="D54" s="182" t="s">
        <v>569</v>
      </c>
      <c r="E54" s="183">
        <v>4595610.8600000013</v>
      </c>
      <c r="F54" s="183">
        <v>269100.76000000164</v>
      </c>
      <c r="G54" s="183">
        <v>4326510.0999999996</v>
      </c>
      <c r="H54" s="183">
        <v>4595610.88</v>
      </c>
      <c r="I54" s="183">
        <v>269100.78000000026</v>
      </c>
      <c r="J54" s="183">
        <v>4326510.0999999996</v>
      </c>
      <c r="K54" s="183">
        <v>2625226.3852499994</v>
      </c>
      <c r="L54" s="183">
        <v>153453.31061999965</v>
      </c>
      <c r="M54" s="183">
        <v>2471773.0746299997</v>
      </c>
      <c r="N54" s="184">
        <v>57.124644662038918</v>
      </c>
      <c r="O54" s="184">
        <v>57.024476339310311</v>
      </c>
      <c r="P54" s="184">
        <v>57.130874943063226</v>
      </c>
    </row>
    <row r="55" spans="1:17" s="180" customFormat="1" ht="60" x14ac:dyDescent="0.25">
      <c r="A55" s="174" t="s">
        <v>570</v>
      </c>
      <c r="B55" s="177"/>
      <c r="C55" s="181" t="s">
        <v>571</v>
      </c>
      <c r="D55" s="182" t="s">
        <v>572</v>
      </c>
      <c r="E55" s="183">
        <v>110980.98999999999</v>
      </c>
      <c r="F55" s="183">
        <v>78721.489999999991</v>
      </c>
      <c r="G55" s="183">
        <v>32259.5</v>
      </c>
      <c r="H55" s="183">
        <v>113155</v>
      </c>
      <c r="I55" s="183">
        <v>80895.5</v>
      </c>
      <c r="J55" s="183">
        <v>32259.5</v>
      </c>
      <c r="K55" s="183">
        <v>30739.132009999998</v>
      </c>
      <c r="L55" s="183">
        <v>9019.977259999996</v>
      </c>
      <c r="M55" s="183">
        <v>21719.154750000002</v>
      </c>
      <c r="N55" s="184">
        <v>27.165509266050989</v>
      </c>
      <c r="O55" s="184">
        <v>11.150159477350403</v>
      </c>
      <c r="P55" s="184">
        <v>67.326383700925319</v>
      </c>
    </row>
    <row r="56" spans="1:17" s="180" customFormat="1" ht="30" x14ac:dyDescent="0.25">
      <c r="A56" s="174" t="s">
        <v>573</v>
      </c>
      <c r="B56" s="177"/>
      <c r="C56" s="181" t="s">
        <v>574</v>
      </c>
      <c r="D56" s="182" t="s">
        <v>575</v>
      </c>
      <c r="E56" s="183">
        <v>1234138.46</v>
      </c>
      <c r="F56" s="183">
        <v>388375.15999999992</v>
      </c>
      <c r="G56" s="183">
        <v>845763.3</v>
      </c>
      <c r="H56" s="183">
        <v>811268.14</v>
      </c>
      <c r="I56" s="183">
        <v>368902.54000000004</v>
      </c>
      <c r="J56" s="183">
        <v>442365.6</v>
      </c>
      <c r="K56" s="183">
        <v>574653.27986000001</v>
      </c>
      <c r="L56" s="183">
        <v>221177.60918999999</v>
      </c>
      <c r="M56" s="183">
        <v>353475.67067000002</v>
      </c>
      <c r="N56" s="184">
        <v>70.833951381352165</v>
      </c>
      <c r="O56" s="184">
        <v>59.955566906641508</v>
      </c>
      <c r="P56" s="184">
        <v>79.905777182945513</v>
      </c>
    </row>
    <row r="57" spans="1:17" s="180" customFormat="1" x14ac:dyDescent="0.25">
      <c r="A57" s="174" t="s">
        <v>576</v>
      </c>
      <c r="B57" s="177"/>
      <c r="C57" s="181" t="s">
        <v>461</v>
      </c>
      <c r="D57" s="182" t="s">
        <v>577</v>
      </c>
      <c r="E57" s="183">
        <v>55405.350000000006</v>
      </c>
      <c r="F57" s="183">
        <v>554.05000000000291</v>
      </c>
      <c r="G57" s="183">
        <v>54851.3</v>
      </c>
      <c r="H57" s="183">
        <v>78049.515920000005</v>
      </c>
      <c r="I57" s="183">
        <v>984.71592000000237</v>
      </c>
      <c r="J57" s="183">
        <v>77064.800000000003</v>
      </c>
      <c r="K57" s="183">
        <v>38670.815339999994</v>
      </c>
      <c r="L57" s="183">
        <v>570.6392299999934</v>
      </c>
      <c r="M57" s="183">
        <v>38100.17611</v>
      </c>
      <c r="N57" s="184">
        <v>49.546515291186694</v>
      </c>
      <c r="O57" s="184">
        <v>57.949629777488724</v>
      </c>
      <c r="P57" s="184">
        <v>49.439142267286748</v>
      </c>
    </row>
    <row r="58" spans="1:17" s="180" customFormat="1" ht="45" x14ac:dyDescent="0.25">
      <c r="A58" s="174" t="s">
        <v>578</v>
      </c>
      <c r="B58" s="177"/>
      <c r="C58" s="181" t="s">
        <v>579</v>
      </c>
      <c r="D58" s="182" t="s">
        <v>580</v>
      </c>
      <c r="E58" s="183">
        <v>7267.5</v>
      </c>
      <c r="F58" s="183">
        <v>7267.5</v>
      </c>
      <c r="G58" s="183">
        <v>0</v>
      </c>
      <c r="H58" s="183">
        <v>7267.5</v>
      </c>
      <c r="I58" s="183">
        <v>7267.5</v>
      </c>
      <c r="J58" s="183">
        <v>0</v>
      </c>
      <c r="K58" s="183">
        <v>6329.8657999999996</v>
      </c>
      <c r="L58" s="183">
        <v>6329.8657999999996</v>
      </c>
      <c r="M58" s="183">
        <v>0</v>
      </c>
      <c r="N58" s="184">
        <v>87.09825662194703</v>
      </c>
      <c r="O58" s="184">
        <v>87.09825662194703</v>
      </c>
      <c r="P58" s="184" t="s">
        <v>466</v>
      </c>
    </row>
    <row r="59" spans="1:17" s="180" customFormat="1" ht="30" x14ac:dyDescent="0.25">
      <c r="A59" s="174" t="s">
        <v>581</v>
      </c>
      <c r="B59" s="177"/>
      <c r="C59" s="181" t="s">
        <v>582</v>
      </c>
      <c r="D59" s="182" t="s">
        <v>583</v>
      </c>
      <c r="E59" s="183">
        <v>1487770.264</v>
      </c>
      <c r="F59" s="183">
        <v>1487770.264</v>
      </c>
      <c r="G59" s="183">
        <v>0</v>
      </c>
      <c r="H59" s="183">
        <v>1485527.85305</v>
      </c>
      <c r="I59" s="183">
        <v>1485527.85305</v>
      </c>
      <c r="J59" s="183">
        <v>0</v>
      </c>
      <c r="K59" s="183">
        <v>1108225.6285599999</v>
      </c>
      <c r="L59" s="183">
        <v>1108225.6285599999</v>
      </c>
      <c r="M59" s="183">
        <v>0</v>
      </c>
      <c r="N59" s="184">
        <v>74.6014708700786</v>
      </c>
      <c r="O59" s="184">
        <v>74.6014708700786</v>
      </c>
      <c r="P59" s="184" t="s">
        <v>466</v>
      </c>
    </row>
    <row r="60" spans="1:17" s="180" customFormat="1" ht="45" x14ac:dyDescent="0.25">
      <c r="A60" s="174" t="s">
        <v>584</v>
      </c>
      <c r="B60" s="177"/>
      <c r="C60" s="181" t="s">
        <v>585</v>
      </c>
      <c r="D60" s="182" t="s">
        <v>586</v>
      </c>
      <c r="E60" s="183">
        <v>1937323.13</v>
      </c>
      <c r="F60" s="183">
        <v>1613098.8299999998</v>
      </c>
      <c r="G60" s="183">
        <v>324224.3</v>
      </c>
      <c r="H60" s="183">
        <v>2012679.35778</v>
      </c>
      <c r="I60" s="183">
        <v>1648178.2577800001</v>
      </c>
      <c r="J60" s="183">
        <v>364501.1</v>
      </c>
      <c r="K60" s="183">
        <v>1344840.4818200001</v>
      </c>
      <c r="L60" s="183">
        <v>1057821.56623</v>
      </c>
      <c r="M60" s="183">
        <v>287018.91559000005</v>
      </c>
      <c r="N60" s="184">
        <v>66.818416784647155</v>
      </c>
      <c r="O60" s="184">
        <v>64.181259595962871</v>
      </c>
      <c r="P60" s="184">
        <v>78.742949085750382</v>
      </c>
    </row>
    <row r="61" spans="1:17" s="180" customFormat="1" ht="75" x14ac:dyDescent="0.25">
      <c r="A61" s="188" t="s">
        <v>587</v>
      </c>
      <c r="B61" s="177"/>
      <c r="C61" s="181" t="s">
        <v>588</v>
      </c>
      <c r="D61" s="182" t="s">
        <v>589</v>
      </c>
      <c r="E61" s="183">
        <v>0</v>
      </c>
      <c r="F61" s="183">
        <v>0</v>
      </c>
      <c r="G61" s="183">
        <v>0</v>
      </c>
      <c r="H61" s="183">
        <v>850400</v>
      </c>
      <c r="I61" s="183">
        <v>850400</v>
      </c>
      <c r="J61" s="183">
        <v>0</v>
      </c>
      <c r="K61" s="183">
        <v>817725.6</v>
      </c>
      <c r="L61" s="183">
        <v>817725.6</v>
      </c>
      <c r="M61" s="183">
        <v>0</v>
      </c>
      <c r="N61" s="184">
        <v>96.157761053621826</v>
      </c>
      <c r="O61" s="184">
        <v>96.157761053621826</v>
      </c>
      <c r="P61" s="184"/>
    </row>
    <row r="62" spans="1:17" s="180" customFormat="1" ht="45" x14ac:dyDescent="0.25">
      <c r="A62" s="174" t="s">
        <v>590</v>
      </c>
      <c r="B62" s="177"/>
      <c r="C62" s="181" t="s">
        <v>591</v>
      </c>
      <c r="D62" s="182" t="s">
        <v>592</v>
      </c>
      <c r="E62" s="183">
        <v>148621.79999999999</v>
      </c>
      <c r="F62" s="183">
        <v>148621.79999999999</v>
      </c>
      <c r="G62" s="183">
        <v>0</v>
      </c>
      <c r="H62" s="183">
        <v>148621.766</v>
      </c>
      <c r="I62" s="183">
        <v>148621.766</v>
      </c>
      <c r="J62" s="183">
        <v>0</v>
      </c>
      <c r="K62" s="183">
        <v>96887.830769999986</v>
      </c>
      <c r="L62" s="183">
        <v>96887.830769999986</v>
      </c>
      <c r="M62" s="183">
        <v>0</v>
      </c>
      <c r="N62" s="184">
        <v>65.190875722739023</v>
      </c>
      <c r="O62" s="184">
        <v>65.190875722739023</v>
      </c>
      <c r="P62" s="184" t="s">
        <v>466</v>
      </c>
    </row>
    <row r="63" spans="1:17" s="180" customFormat="1" ht="90" x14ac:dyDescent="0.25">
      <c r="A63" s="174" t="s">
        <v>593</v>
      </c>
      <c r="B63" s="177"/>
      <c r="C63" s="181" t="s">
        <v>594</v>
      </c>
      <c r="D63" s="182" t="s">
        <v>595</v>
      </c>
      <c r="E63" s="183">
        <v>380623.57</v>
      </c>
      <c r="F63" s="183">
        <v>380623.57</v>
      </c>
      <c r="G63" s="183">
        <v>0</v>
      </c>
      <c r="H63" s="183">
        <v>380623.65</v>
      </c>
      <c r="I63" s="183">
        <v>380623.65</v>
      </c>
      <c r="J63" s="183">
        <v>0</v>
      </c>
      <c r="K63" s="183">
        <v>243713.03702000002</v>
      </c>
      <c r="L63" s="183">
        <v>243713.03702000002</v>
      </c>
      <c r="M63" s="183">
        <v>0</v>
      </c>
      <c r="N63" s="184">
        <v>64.029924840455919</v>
      </c>
      <c r="O63" s="184">
        <v>64.029924840455919</v>
      </c>
      <c r="P63" s="184" t="s">
        <v>466</v>
      </c>
    </row>
    <row r="64" spans="1:17" s="187" customFormat="1" ht="30" x14ac:dyDescent="0.25">
      <c r="A64" s="174" t="s">
        <v>596</v>
      </c>
      <c r="B64" s="185"/>
      <c r="C64" s="181" t="s">
        <v>597</v>
      </c>
      <c r="D64" s="182" t="s">
        <v>598</v>
      </c>
      <c r="E64" s="183">
        <v>73400.900000000009</v>
      </c>
      <c r="F64" s="183">
        <v>73400.900000000009</v>
      </c>
      <c r="G64" s="183">
        <v>0</v>
      </c>
      <c r="H64" s="183">
        <v>73400.899999999994</v>
      </c>
      <c r="I64" s="183">
        <v>73400.899999999994</v>
      </c>
      <c r="J64" s="183">
        <v>0</v>
      </c>
      <c r="K64" s="183">
        <v>60214.638760000009</v>
      </c>
      <c r="L64" s="183">
        <v>60214.638760000009</v>
      </c>
      <c r="M64" s="183">
        <v>0</v>
      </c>
      <c r="N64" s="186">
        <v>82.035286706293803</v>
      </c>
      <c r="O64" s="186">
        <v>82.035286706293803</v>
      </c>
      <c r="P64" s="186" t="s">
        <v>466</v>
      </c>
      <c r="Q64" s="180"/>
    </row>
    <row r="65" spans="1:17" s="174" customFormat="1" ht="30" x14ac:dyDescent="0.25">
      <c r="A65" s="174" t="s">
        <v>599</v>
      </c>
      <c r="B65" s="175"/>
      <c r="C65" s="181" t="s">
        <v>600</v>
      </c>
      <c r="D65" s="182" t="s">
        <v>601</v>
      </c>
      <c r="E65" s="183">
        <v>1423659.1999999997</v>
      </c>
      <c r="F65" s="183">
        <v>1423659.1999999997</v>
      </c>
      <c r="G65" s="183">
        <v>0</v>
      </c>
      <c r="H65" s="183">
        <v>1461323.8522300005</v>
      </c>
      <c r="I65" s="183">
        <v>1460805.1282300006</v>
      </c>
      <c r="J65" s="183">
        <v>518.72400000000005</v>
      </c>
      <c r="K65" s="183">
        <v>978813.47337000002</v>
      </c>
      <c r="L65" s="183">
        <v>978813.47337000002</v>
      </c>
      <c r="M65" s="183">
        <v>0</v>
      </c>
      <c r="N65" s="186">
        <v>66.981283572174448</v>
      </c>
      <c r="O65" s="186">
        <v>67.005068263690262</v>
      </c>
      <c r="P65" s="186">
        <v>0</v>
      </c>
      <c r="Q65" s="180"/>
    </row>
    <row r="66" spans="1:17" s="180" customFormat="1" ht="42.75" x14ac:dyDescent="0.25">
      <c r="A66" s="174" t="s">
        <v>602</v>
      </c>
      <c r="B66" s="177">
        <v>4</v>
      </c>
      <c r="C66" s="178" t="s">
        <v>358</v>
      </c>
      <c r="D66" s="177" t="s">
        <v>359</v>
      </c>
      <c r="E66" s="179">
        <v>21193.23</v>
      </c>
      <c r="F66" s="179">
        <v>6080.0300000000007</v>
      </c>
      <c r="G66" s="179">
        <v>15113.199999999999</v>
      </c>
      <c r="H66" s="179">
        <v>21193.23158</v>
      </c>
      <c r="I66" s="179">
        <v>6080.0315799999989</v>
      </c>
      <c r="J66" s="179">
        <v>15113.200000000003</v>
      </c>
      <c r="K66" s="179">
        <v>13539.597579999998</v>
      </c>
      <c r="L66" s="179">
        <v>3226.4346999999971</v>
      </c>
      <c r="M66" s="179">
        <v>10313.162880000002</v>
      </c>
      <c r="N66" s="176">
        <v>63.886423025629</v>
      </c>
      <c r="O66" s="176">
        <v>53.066084567935711</v>
      </c>
      <c r="P66" s="176">
        <v>68.239438901093081</v>
      </c>
    </row>
    <row r="67" spans="1:17" s="174" customFormat="1" ht="60" x14ac:dyDescent="0.25">
      <c r="A67" s="174" t="s">
        <v>603</v>
      </c>
      <c r="B67" s="175"/>
      <c r="C67" s="181" t="s">
        <v>604</v>
      </c>
      <c r="D67" s="182" t="s">
        <v>605</v>
      </c>
      <c r="E67" s="183">
        <v>15908.63</v>
      </c>
      <c r="F67" s="183">
        <v>795.43000000000029</v>
      </c>
      <c r="G67" s="183">
        <v>15113.199999999999</v>
      </c>
      <c r="H67" s="183">
        <v>15908.631580000001</v>
      </c>
      <c r="I67" s="183">
        <v>795.43157999999858</v>
      </c>
      <c r="J67" s="183">
        <v>15113.200000000003</v>
      </c>
      <c r="K67" s="183">
        <v>10855.960959999999</v>
      </c>
      <c r="L67" s="183">
        <v>542.79807999999684</v>
      </c>
      <c r="M67" s="183">
        <v>10313.162880000002</v>
      </c>
      <c r="N67" s="186">
        <v>68.239439108313277</v>
      </c>
      <c r="O67" s="186">
        <v>68.239443045497111</v>
      </c>
      <c r="P67" s="186">
        <v>68.239438901093081</v>
      </c>
      <c r="Q67" s="180"/>
    </row>
    <row r="68" spans="1:17" s="174" customFormat="1" ht="60" x14ac:dyDescent="0.25">
      <c r="A68" s="174" t="s">
        <v>606</v>
      </c>
      <c r="B68" s="175"/>
      <c r="C68" s="181" t="s">
        <v>607</v>
      </c>
      <c r="D68" s="182" t="s">
        <v>608</v>
      </c>
      <c r="E68" s="183">
        <v>5284.6</v>
      </c>
      <c r="F68" s="183">
        <v>5284.6</v>
      </c>
      <c r="G68" s="183">
        <v>0</v>
      </c>
      <c r="H68" s="183">
        <v>5284.6</v>
      </c>
      <c r="I68" s="183">
        <v>5284.6</v>
      </c>
      <c r="J68" s="183">
        <v>0</v>
      </c>
      <c r="K68" s="183">
        <v>2683.6366200000002</v>
      </c>
      <c r="L68" s="183">
        <v>2683.6366200000002</v>
      </c>
      <c r="M68" s="183">
        <v>0</v>
      </c>
      <c r="N68" s="186">
        <v>50.782209060288388</v>
      </c>
      <c r="O68" s="186">
        <v>50.782209060288388</v>
      </c>
      <c r="P68" s="186" t="s">
        <v>466</v>
      </c>
      <c r="Q68" s="180"/>
    </row>
    <row r="69" spans="1:17" s="180" customFormat="1" ht="57" x14ac:dyDescent="0.25">
      <c r="A69" s="174" t="s">
        <v>609</v>
      </c>
      <c r="B69" s="177">
        <v>5</v>
      </c>
      <c r="C69" s="178" t="s">
        <v>360</v>
      </c>
      <c r="D69" s="177" t="s">
        <v>361</v>
      </c>
      <c r="E69" s="179">
        <v>1789124.7400000002</v>
      </c>
      <c r="F69" s="179">
        <v>1613606.94</v>
      </c>
      <c r="G69" s="179">
        <v>175517.80000000002</v>
      </c>
      <c r="H69" s="179">
        <v>1987320.5817399998</v>
      </c>
      <c r="I69" s="179">
        <v>1838836.5724599999</v>
      </c>
      <c r="J69" s="179">
        <v>148484.00928000003</v>
      </c>
      <c r="K69" s="179">
        <v>245383.00972000003</v>
      </c>
      <c r="L69" s="179">
        <v>173308.52969999998</v>
      </c>
      <c r="M69" s="179">
        <v>72074.480019999988</v>
      </c>
      <c r="N69" s="176">
        <v>12.347429598155461</v>
      </c>
      <c r="O69" s="176">
        <v>9.4249011736887205</v>
      </c>
      <c r="P69" s="176">
        <v>48.540230270915792</v>
      </c>
    </row>
    <row r="70" spans="1:17" s="180" customFormat="1" ht="90" x14ac:dyDescent="0.25">
      <c r="A70" s="174" t="s">
        <v>610</v>
      </c>
      <c r="B70" s="177"/>
      <c r="C70" s="181" t="s">
        <v>611</v>
      </c>
      <c r="D70" s="182" t="s">
        <v>612</v>
      </c>
      <c r="E70" s="183">
        <v>25793.5</v>
      </c>
      <c r="F70" s="183">
        <v>1289.7000000000007</v>
      </c>
      <c r="G70" s="183">
        <v>24503.8</v>
      </c>
      <c r="H70" s="183">
        <v>25793.5</v>
      </c>
      <c r="I70" s="183">
        <v>1289.7000000000007</v>
      </c>
      <c r="J70" s="183">
        <v>24503.8</v>
      </c>
      <c r="K70" s="183">
        <v>25661.274280000001</v>
      </c>
      <c r="L70" s="183">
        <v>1283.0886099999989</v>
      </c>
      <c r="M70" s="183">
        <v>24378.185670000003</v>
      </c>
      <c r="N70" s="184">
        <v>99.487368057844037</v>
      </c>
      <c r="O70" s="184">
        <v>99.487369930991562</v>
      </c>
      <c r="P70" s="184">
        <v>99.487367959255309</v>
      </c>
    </row>
    <row r="71" spans="1:17" s="180" customFormat="1" ht="30" x14ac:dyDescent="0.25">
      <c r="A71" s="174" t="s">
        <v>613</v>
      </c>
      <c r="B71" s="177"/>
      <c r="C71" s="181" t="s">
        <v>614</v>
      </c>
      <c r="D71" s="182" t="s">
        <v>615</v>
      </c>
      <c r="E71" s="183">
        <v>1419348</v>
      </c>
      <c r="F71" s="183">
        <v>1377830.3</v>
      </c>
      <c r="G71" s="183">
        <v>41517.699999999997</v>
      </c>
      <c r="H71" s="183">
        <v>1433785.49</v>
      </c>
      <c r="I71" s="183">
        <v>1392267.79</v>
      </c>
      <c r="J71" s="183">
        <v>41517.699999999997</v>
      </c>
      <c r="K71" s="183">
        <v>38768.938419999999</v>
      </c>
      <c r="L71" s="183">
        <v>10844.330040000001</v>
      </c>
      <c r="M71" s="183">
        <v>27924.608379999998</v>
      </c>
      <c r="N71" s="184">
        <v>2.7039566720681489</v>
      </c>
      <c r="O71" s="184">
        <v>0.77889685575502687</v>
      </c>
      <c r="P71" s="184">
        <v>67.259526370680462</v>
      </c>
    </row>
    <row r="72" spans="1:17" s="180" customFormat="1" ht="45" x14ac:dyDescent="0.25">
      <c r="A72" s="174" t="s">
        <v>616</v>
      </c>
      <c r="B72" s="177"/>
      <c r="C72" s="181" t="s">
        <v>617</v>
      </c>
      <c r="D72" s="182" t="s">
        <v>618</v>
      </c>
      <c r="E72" s="183">
        <v>138401.57999999999</v>
      </c>
      <c r="F72" s="183">
        <v>42004.87999999999</v>
      </c>
      <c r="G72" s="183">
        <v>96396.7</v>
      </c>
      <c r="H72" s="183">
        <v>321912.24507999996</v>
      </c>
      <c r="I72" s="183">
        <v>252549.33579999994</v>
      </c>
      <c r="J72" s="183">
        <v>69362.909280000007</v>
      </c>
      <c r="K72" s="183">
        <v>8310.9752599999993</v>
      </c>
      <c r="L72" s="183">
        <v>1638.8892499999993</v>
      </c>
      <c r="M72" s="183">
        <v>6672.08601</v>
      </c>
      <c r="N72" s="184">
        <v>2.5817518243006257</v>
      </c>
      <c r="O72" s="184">
        <v>0.64893825390927817</v>
      </c>
      <c r="P72" s="184">
        <v>9.6190976982619425</v>
      </c>
    </row>
    <row r="73" spans="1:17" s="180" customFormat="1" ht="30" x14ac:dyDescent="0.25">
      <c r="A73" s="174" t="s">
        <v>619</v>
      </c>
      <c r="B73" s="177"/>
      <c r="C73" s="181" t="s">
        <v>620</v>
      </c>
      <c r="D73" s="182" t="s">
        <v>621</v>
      </c>
      <c r="E73" s="183">
        <v>18650</v>
      </c>
      <c r="F73" s="183">
        <v>18650</v>
      </c>
      <c r="G73" s="183">
        <v>0</v>
      </c>
      <c r="H73" s="183">
        <v>18183.2</v>
      </c>
      <c r="I73" s="183">
        <v>18183.2</v>
      </c>
      <c r="J73" s="183">
        <v>0</v>
      </c>
      <c r="K73" s="183">
        <v>8224.7160599999988</v>
      </c>
      <c r="L73" s="183">
        <v>8224.7160599999988</v>
      </c>
      <c r="M73" s="183">
        <v>0</v>
      </c>
      <c r="N73" s="184">
        <v>45.232500659949835</v>
      </c>
      <c r="O73" s="184">
        <v>45.232500659949835</v>
      </c>
      <c r="P73" s="184" t="s">
        <v>466</v>
      </c>
    </row>
    <row r="74" spans="1:17" s="180" customFormat="1" ht="75" x14ac:dyDescent="0.25">
      <c r="A74" s="174" t="s">
        <v>622</v>
      </c>
      <c r="B74" s="177"/>
      <c r="C74" s="181" t="s">
        <v>623</v>
      </c>
      <c r="D74" s="182" t="s">
        <v>624</v>
      </c>
      <c r="E74" s="183">
        <v>95519.3</v>
      </c>
      <c r="F74" s="183">
        <v>95519.3</v>
      </c>
      <c r="G74" s="183">
        <v>0</v>
      </c>
      <c r="H74" s="183">
        <v>95519.3</v>
      </c>
      <c r="I74" s="183">
        <v>95519.3</v>
      </c>
      <c r="J74" s="183">
        <v>0</v>
      </c>
      <c r="K74" s="183">
        <v>93207.617159999994</v>
      </c>
      <c r="L74" s="183">
        <v>93207.617159999994</v>
      </c>
      <c r="M74" s="183">
        <v>0</v>
      </c>
      <c r="N74" s="184">
        <v>97.579878788893964</v>
      </c>
      <c r="O74" s="184">
        <v>97.579878788893964</v>
      </c>
      <c r="P74" s="184" t="s">
        <v>466</v>
      </c>
    </row>
    <row r="75" spans="1:17" s="180" customFormat="1" ht="105" x14ac:dyDescent="0.25">
      <c r="A75" s="174" t="s">
        <v>625</v>
      </c>
      <c r="B75" s="177"/>
      <c r="C75" s="181" t="s">
        <v>626</v>
      </c>
      <c r="D75" s="182" t="s">
        <v>627</v>
      </c>
      <c r="E75" s="183">
        <v>73238.3</v>
      </c>
      <c r="F75" s="183">
        <v>73238.3</v>
      </c>
      <c r="G75" s="183">
        <v>0</v>
      </c>
      <c r="H75" s="183">
        <v>73952.74665999999</v>
      </c>
      <c r="I75" s="183">
        <v>73952.74665999999</v>
      </c>
      <c r="J75" s="183">
        <v>0</v>
      </c>
      <c r="K75" s="183">
        <v>55588.23511999999</v>
      </c>
      <c r="L75" s="183">
        <v>55588.23511999999</v>
      </c>
      <c r="M75" s="183">
        <v>0</v>
      </c>
      <c r="N75" s="184">
        <v>75.167235336868004</v>
      </c>
      <c r="O75" s="184">
        <v>75.167235336868004</v>
      </c>
      <c r="P75" s="184" t="s">
        <v>466</v>
      </c>
    </row>
    <row r="76" spans="1:17" s="174" customFormat="1" ht="45" x14ac:dyDescent="0.25">
      <c r="A76" s="174" t="s">
        <v>628</v>
      </c>
      <c r="B76" s="175"/>
      <c r="C76" s="181" t="s">
        <v>629</v>
      </c>
      <c r="D76" s="182" t="s">
        <v>630</v>
      </c>
      <c r="E76" s="183">
        <v>11667.7</v>
      </c>
      <c r="F76" s="183">
        <v>0</v>
      </c>
      <c r="G76" s="183">
        <v>11667.7</v>
      </c>
      <c r="H76" s="183">
        <v>11667.7</v>
      </c>
      <c r="I76" s="183">
        <v>0</v>
      </c>
      <c r="J76" s="183">
        <v>11667.7</v>
      </c>
      <c r="K76" s="183">
        <v>11667.7</v>
      </c>
      <c r="L76" s="183">
        <v>0</v>
      </c>
      <c r="M76" s="183">
        <v>11667.7</v>
      </c>
      <c r="N76" s="186">
        <v>100</v>
      </c>
      <c r="O76" s="186" t="s">
        <v>466</v>
      </c>
      <c r="P76" s="186">
        <v>100</v>
      </c>
      <c r="Q76" s="180"/>
    </row>
    <row r="77" spans="1:17" s="174" customFormat="1" ht="45" x14ac:dyDescent="0.25">
      <c r="A77" s="174" t="s">
        <v>631</v>
      </c>
      <c r="B77" s="175"/>
      <c r="C77" s="181" t="s">
        <v>632</v>
      </c>
      <c r="D77" s="182" t="s">
        <v>633</v>
      </c>
      <c r="E77" s="183">
        <v>6506.36</v>
      </c>
      <c r="F77" s="183">
        <v>5074.4599999999991</v>
      </c>
      <c r="G77" s="183">
        <v>1431.9</v>
      </c>
      <c r="H77" s="183">
        <v>6506.4</v>
      </c>
      <c r="I77" s="183">
        <v>5074.5</v>
      </c>
      <c r="J77" s="183">
        <v>1431.9</v>
      </c>
      <c r="K77" s="183">
        <v>3953.5534199999997</v>
      </c>
      <c r="L77" s="183">
        <v>2521.6534599999995</v>
      </c>
      <c r="M77" s="183">
        <v>1431.89996</v>
      </c>
      <c r="N77" s="186">
        <v>60.764069531538176</v>
      </c>
      <c r="O77" s="186">
        <v>49.692648733865397</v>
      </c>
      <c r="P77" s="186">
        <v>99.999997206508823</v>
      </c>
      <c r="Q77" s="180"/>
    </row>
    <row r="78" spans="1:17" s="180" customFormat="1" ht="57" x14ac:dyDescent="0.25">
      <c r="A78" s="174" t="s">
        <v>634</v>
      </c>
      <c r="B78" s="177">
        <v>6</v>
      </c>
      <c r="C78" s="178" t="s">
        <v>362</v>
      </c>
      <c r="D78" s="177" t="s">
        <v>363</v>
      </c>
      <c r="E78" s="179">
        <v>422158.67</v>
      </c>
      <c r="F78" s="179">
        <v>251759.47</v>
      </c>
      <c r="G78" s="179">
        <v>170399.2</v>
      </c>
      <c r="H78" s="179">
        <v>422158.69</v>
      </c>
      <c r="I78" s="179">
        <v>251759.49000000002</v>
      </c>
      <c r="J78" s="179">
        <v>170399.2</v>
      </c>
      <c r="K78" s="179">
        <v>275988.53299999994</v>
      </c>
      <c r="L78" s="179">
        <v>155582.48961999998</v>
      </c>
      <c r="M78" s="179">
        <v>120406.04338000002</v>
      </c>
      <c r="N78" s="176">
        <v>65.375542310878387</v>
      </c>
      <c r="O78" s="176">
        <v>61.798063548667017</v>
      </c>
      <c r="P78" s="176">
        <v>70.66115532232547</v>
      </c>
    </row>
    <row r="79" spans="1:17" s="174" customFormat="1" x14ac:dyDescent="0.25">
      <c r="A79" s="174" t="s">
        <v>635</v>
      </c>
      <c r="B79" s="175"/>
      <c r="C79" s="181" t="s">
        <v>636</v>
      </c>
      <c r="D79" s="182" t="s">
        <v>637</v>
      </c>
      <c r="E79" s="183">
        <v>8118.38</v>
      </c>
      <c r="F79" s="183">
        <v>8118.38</v>
      </c>
      <c r="G79" s="183">
        <v>0</v>
      </c>
      <c r="H79" s="183">
        <v>9242.7000000000007</v>
      </c>
      <c r="I79" s="183">
        <v>9242.7000000000007</v>
      </c>
      <c r="J79" s="183">
        <v>0</v>
      </c>
      <c r="K79" s="183">
        <v>670.11142000000007</v>
      </c>
      <c r="L79" s="183">
        <v>670.11142000000007</v>
      </c>
      <c r="M79" s="183">
        <v>0</v>
      </c>
      <c r="N79" s="186">
        <v>7.2501695392039132</v>
      </c>
      <c r="O79" s="186">
        <v>7.2501695392039132</v>
      </c>
      <c r="P79" s="186" t="s">
        <v>466</v>
      </c>
      <c r="Q79" s="180"/>
    </row>
    <row r="80" spans="1:17" s="174" customFormat="1" ht="45" x14ac:dyDescent="0.25">
      <c r="A80" s="174" t="s">
        <v>638</v>
      </c>
      <c r="B80" s="175"/>
      <c r="C80" s="181" t="s">
        <v>639</v>
      </c>
      <c r="D80" s="182" t="s">
        <v>640</v>
      </c>
      <c r="E80" s="183">
        <v>410997.19</v>
      </c>
      <c r="F80" s="183">
        <v>240597.99</v>
      </c>
      <c r="G80" s="183">
        <v>170399.2</v>
      </c>
      <c r="H80" s="183">
        <v>409872.89</v>
      </c>
      <c r="I80" s="183">
        <v>239473.69</v>
      </c>
      <c r="J80" s="183">
        <v>170399.2</v>
      </c>
      <c r="K80" s="183">
        <v>272275.38157999999</v>
      </c>
      <c r="L80" s="183">
        <v>151869.33819999997</v>
      </c>
      <c r="M80" s="183">
        <v>120406.04338000002</v>
      </c>
      <c r="N80" s="186">
        <v>66.429224333426873</v>
      </c>
      <c r="O80" s="186">
        <v>63.417963869016248</v>
      </c>
      <c r="P80" s="186">
        <v>70.66115532232547</v>
      </c>
      <c r="Q80" s="180"/>
    </row>
    <row r="81" spans="1:17" s="174" customFormat="1" ht="45" x14ac:dyDescent="0.25">
      <c r="A81" s="174" t="s">
        <v>641</v>
      </c>
      <c r="B81" s="175"/>
      <c r="C81" s="181" t="s">
        <v>639</v>
      </c>
      <c r="D81" s="182" t="s">
        <v>642</v>
      </c>
      <c r="E81" s="183">
        <v>3043.1</v>
      </c>
      <c r="F81" s="183">
        <v>3043.1</v>
      </c>
      <c r="G81" s="183">
        <v>0</v>
      </c>
      <c r="H81" s="183">
        <v>3043.1</v>
      </c>
      <c r="I81" s="183">
        <v>3043.1</v>
      </c>
      <c r="J81" s="183">
        <v>0</v>
      </c>
      <c r="K81" s="183">
        <v>3043.04</v>
      </c>
      <c r="L81" s="183">
        <v>3043.04</v>
      </c>
      <c r="M81" s="183">
        <v>0</v>
      </c>
      <c r="N81" s="186">
        <v>99.998028326377707</v>
      </c>
      <c r="O81" s="186">
        <v>99.998028326377707</v>
      </c>
      <c r="P81" s="186" t="s">
        <v>466</v>
      </c>
      <c r="Q81" s="180"/>
    </row>
    <row r="82" spans="1:17" s="180" customFormat="1" ht="71.25" x14ac:dyDescent="0.25">
      <c r="A82" s="174" t="s">
        <v>643</v>
      </c>
      <c r="B82" s="177">
        <v>7</v>
      </c>
      <c r="C82" s="178" t="s">
        <v>364</v>
      </c>
      <c r="D82" s="177" t="s">
        <v>365</v>
      </c>
      <c r="E82" s="179">
        <v>6527.2</v>
      </c>
      <c r="F82" s="179">
        <v>6527.2</v>
      </c>
      <c r="G82" s="179">
        <v>0</v>
      </c>
      <c r="H82" s="179">
        <v>6527.2</v>
      </c>
      <c r="I82" s="179">
        <v>6527.2</v>
      </c>
      <c r="J82" s="179">
        <v>0</v>
      </c>
      <c r="K82" s="179">
        <v>2402.0445800000002</v>
      </c>
      <c r="L82" s="179">
        <v>2402.0445800000002</v>
      </c>
      <c r="M82" s="179">
        <v>0</v>
      </c>
      <c r="N82" s="176">
        <v>36.800535911263637</v>
      </c>
      <c r="O82" s="176">
        <v>36.800535911263637</v>
      </c>
      <c r="P82" s="176" t="s">
        <v>466</v>
      </c>
    </row>
    <row r="83" spans="1:17" s="174" customFormat="1" ht="30" x14ac:dyDescent="0.25">
      <c r="A83" s="174" t="s">
        <v>644</v>
      </c>
      <c r="B83" s="175"/>
      <c r="C83" s="181" t="s">
        <v>645</v>
      </c>
      <c r="D83" s="182" t="s">
        <v>646</v>
      </c>
      <c r="E83" s="183">
        <v>5587.3</v>
      </c>
      <c r="F83" s="183">
        <v>5587.3</v>
      </c>
      <c r="G83" s="183">
        <v>0</v>
      </c>
      <c r="H83" s="183">
        <v>5587.3</v>
      </c>
      <c r="I83" s="183">
        <v>5587.3</v>
      </c>
      <c r="J83" s="183">
        <v>0</v>
      </c>
      <c r="K83" s="183">
        <v>2402.0445800000002</v>
      </c>
      <c r="L83" s="183">
        <v>2402.0445800000002</v>
      </c>
      <c r="M83" s="183">
        <v>0</v>
      </c>
      <c r="N83" s="186">
        <v>42.9911510031679</v>
      </c>
      <c r="O83" s="186">
        <v>42.9911510031679</v>
      </c>
      <c r="P83" s="186" t="s">
        <v>466</v>
      </c>
      <c r="Q83" s="180"/>
    </row>
    <row r="84" spans="1:17" s="174" customFormat="1" ht="30" x14ac:dyDescent="0.25">
      <c r="A84" s="174" t="s">
        <v>647</v>
      </c>
      <c r="B84" s="175"/>
      <c r="C84" s="181" t="s">
        <v>648</v>
      </c>
      <c r="D84" s="182" t="s">
        <v>649</v>
      </c>
      <c r="E84" s="183">
        <v>939.9</v>
      </c>
      <c r="F84" s="183">
        <v>939.9</v>
      </c>
      <c r="G84" s="183">
        <v>0</v>
      </c>
      <c r="H84" s="183">
        <v>939.9</v>
      </c>
      <c r="I84" s="183">
        <v>939.9</v>
      </c>
      <c r="J84" s="183">
        <v>0</v>
      </c>
      <c r="K84" s="183">
        <v>0</v>
      </c>
      <c r="L84" s="183">
        <v>0</v>
      </c>
      <c r="M84" s="183">
        <v>0</v>
      </c>
      <c r="N84" s="186">
        <v>0</v>
      </c>
      <c r="O84" s="186">
        <v>0</v>
      </c>
      <c r="P84" s="186" t="s">
        <v>466</v>
      </c>
      <c r="Q84" s="180"/>
    </row>
    <row r="85" spans="1:17" s="180" customFormat="1" ht="99.75" x14ac:dyDescent="0.25">
      <c r="A85" s="174" t="s">
        <v>650</v>
      </c>
      <c r="B85" s="177">
        <v>8</v>
      </c>
      <c r="C85" s="178" t="s">
        <v>366</v>
      </c>
      <c r="D85" s="177" t="s">
        <v>367</v>
      </c>
      <c r="E85" s="179">
        <v>432577.32000000007</v>
      </c>
      <c r="F85" s="179">
        <v>432577.32000000007</v>
      </c>
      <c r="G85" s="179">
        <v>0</v>
      </c>
      <c r="H85" s="179">
        <v>456244.15776999999</v>
      </c>
      <c r="I85" s="179">
        <v>456244.15776999999</v>
      </c>
      <c r="J85" s="179">
        <v>0</v>
      </c>
      <c r="K85" s="179">
        <v>312002.21925999993</v>
      </c>
      <c r="L85" s="179">
        <v>312002.21925999993</v>
      </c>
      <c r="M85" s="179">
        <v>0</v>
      </c>
      <c r="N85" s="176">
        <v>68.384923718252892</v>
      </c>
      <c r="O85" s="176">
        <v>68.384923718252892</v>
      </c>
      <c r="P85" s="176" t="s">
        <v>466</v>
      </c>
    </row>
    <row r="86" spans="1:17" s="180" customFormat="1" ht="75" x14ac:dyDescent="0.25">
      <c r="A86" s="174" t="s">
        <v>651</v>
      </c>
      <c r="B86" s="177"/>
      <c r="C86" s="181" t="s">
        <v>652</v>
      </c>
      <c r="D86" s="182" t="s">
        <v>653</v>
      </c>
      <c r="E86" s="183">
        <v>403062.04000000004</v>
      </c>
      <c r="F86" s="183">
        <v>403062.04000000004</v>
      </c>
      <c r="G86" s="183">
        <v>0</v>
      </c>
      <c r="H86" s="183">
        <v>404271.63010000001</v>
      </c>
      <c r="I86" s="183">
        <v>404271.63010000001</v>
      </c>
      <c r="J86" s="183">
        <v>0</v>
      </c>
      <c r="K86" s="183">
        <v>289383.88590999995</v>
      </c>
      <c r="L86" s="183">
        <v>289383.88590999995</v>
      </c>
      <c r="M86" s="183">
        <v>0</v>
      </c>
      <c r="N86" s="184">
        <v>71.581546753211057</v>
      </c>
      <c r="O86" s="184">
        <v>71.581546753211057</v>
      </c>
      <c r="P86" s="184" t="s">
        <v>466</v>
      </c>
    </row>
    <row r="87" spans="1:17" s="174" customFormat="1" ht="75" x14ac:dyDescent="0.25">
      <c r="A87" s="174" t="s">
        <v>654</v>
      </c>
      <c r="B87" s="175"/>
      <c r="C87" s="181" t="s">
        <v>655</v>
      </c>
      <c r="D87" s="182" t="s">
        <v>656</v>
      </c>
      <c r="E87" s="183">
        <v>19515.28</v>
      </c>
      <c r="F87" s="183">
        <v>19515.28</v>
      </c>
      <c r="G87" s="183">
        <v>0</v>
      </c>
      <c r="H87" s="183">
        <v>41972.527670000003</v>
      </c>
      <c r="I87" s="183">
        <v>41972.527670000003</v>
      </c>
      <c r="J87" s="183">
        <v>0</v>
      </c>
      <c r="K87" s="183">
        <v>22618.333350000001</v>
      </c>
      <c r="L87" s="183">
        <v>22618.333350000001</v>
      </c>
      <c r="M87" s="183">
        <v>0</v>
      </c>
      <c r="N87" s="186">
        <v>53.88842322728761</v>
      </c>
      <c r="O87" s="186">
        <v>53.88842322728761</v>
      </c>
      <c r="P87" s="186" t="s">
        <v>466</v>
      </c>
      <c r="Q87" s="180"/>
    </row>
    <row r="88" spans="1:17" s="174" customFormat="1" x14ac:dyDescent="0.25">
      <c r="A88" s="174" t="s">
        <v>657</v>
      </c>
      <c r="B88" s="175"/>
      <c r="C88" s="181" t="s">
        <v>658</v>
      </c>
      <c r="D88" s="182" t="s">
        <v>659</v>
      </c>
      <c r="E88" s="183">
        <v>10000</v>
      </c>
      <c r="F88" s="183">
        <v>10000</v>
      </c>
      <c r="G88" s="183">
        <v>0</v>
      </c>
      <c r="H88" s="183">
        <v>10000</v>
      </c>
      <c r="I88" s="183">
        <v>10000</v>
      </c>
      <c r="J88" s="183">
        <v>0</v>
      </c>
      <c r="K88" s="183">
        <v>0</v>
      </c>
      <c r="L88" s="183">
        <v>0</v>
      </c>
      <c r="M88" s="183">
        <v>0</v>
      </c>
      <c r="N88" s="186">
        <v>0</v>
      </c>
      <c r="O88" s="186">
        <v>0</v>
      </c>
      <c r="P88" s="186" t="s">
        <v>466</v>
      </c>
      <c r="Q88" s="180"/>
    </row>
    <row r="89" spans="1:17" s="180" customFormat="1" ht="42.75" x14ac:dyDescent="0.25">
      <c r="A89" s="174" t="s">
        <v>660</v>
      </c>
      <c r="B89" s="177">
        <v>9</v>
      </c>
      <c r="C89" s="178" t="s">
        <v>368</v>
      </c>
      <c r="D89" s="177" t="s">
        <v>369</v>
      </c>
      <c r="E89" s="179">
        <v>1592549.1699999997</v>
      </c>
      <c r="F89" s="179">
        <v>943181.7699999999</v>
      </c>
      <c r="G89" s="179">
        <v>649367.4</v>
      </c>
      <c r="H89" s="179">
        <v>1852356.1069200004</v>
      </c>
      <c r="I89" s="179">
        <v>963684.66634</v>
      </c>
      <c r="J89" s="179">
        <v>888671.44058000005</v>
      </c>
      <c r="K89" s="179">
        <v>1201885.0504400004</v>
      </c>
      <c r="L89" s="179">
        <v>636454.85168000008</v>
      </c>
      <c r="M89" s="179">
        <v>565430.19875999994</v>
      </c>
      <c r="N89" s="176">
        <v>64.884124923389123</v>
      </c>
      <c r="O89" s="176">
        <v>66.04389110985926</v>
      </c>
      <c r="P89" s="176">
        <v>63.626462260446495</v>
      </c>
    </row>
    <row r="90" spans="1:17" s="180" customFormat="1" ht="30" x14ac:dyDescent="0.25">
      <c r="A90" s="174" t="s">
        <v>661</v>
      </c>
      <c r="B90" s="177"/>
      <c r="C90" s="181" t="s">
        <v>662</v>
      </c>
      <c r="D90" s="182" t="s">
        <v>663</v>
      </c>
      <c r="E90" s="183">
        <v>3991.9</v>
      </c>
      <c r="F90" s="183">
        <v>199.59999999999991</v>
      </c>
      <c r="G90" s="183">
        <v>3792.3</v>
      </c>
      <c r="H90" s="183">
        <v>3991.8947400000002</v>
      </c>
      <c r="I90" s="183">
        <v>199.59474</v>
      </c>
      <c r="J90" s="183">
        <v>3792.3</v>
      </c>
      <c r="K90" s="183">
        <v>3991.8947400000002</v>
      </c>
      <c r="L90" s="183">
        <v>199.59473000000025</v>
      </c>
      <c r="M90" s="183">
        <v>3792.3000099999999</v>
      </c>
      <c r="N90" s="184">
        <v>100</v>
      </c>
      <c r="O90" s="184">
        <v>99.999994989848048</v>
      </c>
      <c r="P90" s="184">
        <v>100.0000002636922</v>
      </c>
    </row>
    <row r="91" spans="1:17" s="180" customFormat="1" ht="30" x14ac:dyDescent="0.25">
      <c r="A91" s="174" t="s">
        <v>664</v>
      </c>
      <c r="B91" s="177"/>
      <c r="C91" s="181" t="s">
        <v>665</v>
      </c>
      <c r="D91" s="182" t="s">
        <v>666</v>
      </c>
      <c r="E91" s="183">
        <v>485021.5</v>
      </c>
      <c r="F91" s="183">
        <v>24251.099999999977</v>
      </c>
      <c r="G91" s="183">
        <v>460770.4</v>
      </c>
      <c r="H91" s="183">
        <v>736920.44736999995</v>
      </c>
      <c r="I91" s="183">
        <v>36846.047369999927</v>
      </c>
      <c r="J91" s="183">
        <v>700074.4</v>
      </c>
      <c r="K91" s="183">
        <v>476050.19086999999</v>
      </c>
      <c r="L91" s="183">
        <v>23802.534069999994</v>
      </c>
      <c r="M91" s="183">
        <v>452247.6568</v>
      </c>
      <c r="N91" s="184">
        <v>64.599943259680003</v>
      </c>
      <c r="O91" s="184">
        <v>64.599965990870515</v>
      </c>
      <c r="P91" s="184">
        <v>64.599942063300702</v>
      </c>
    </row>
    <row r="92" spans="1:17" s="180" customFormat="1" ht="30" x14ac:dyDescent="0.25">
      <c r="A92" s="174" t="s">
        <v>667</v>
      </c>
      <c r="B92" s="177"/>
      <c r="C92" s="181" t="s">
        <v>668</v>
      </c>
      <c r="D92" s="182" t="s">
        <v>669</v>
      </c>
      <c r="E92" s="183">
        <v>20294.299999999996</v>
      </c>
      <c r="F92" s="183">
        <v>1014.6999999999971</v>
      </c>
      <c r="G92" s="183">
        <v>19279.599999999999</v>
      </c>
      <c r="H92" s="183">
        <v>20294.315790000004</v>
      </c>
      <c r="I92" s="183">
        <v>1014.7157900000057</v>
      </c>
      <c r="J92" s="183">
        <v>19279.599999999999</v>
      </c>
      <c r="K92" s="183">
        <v>19854.315790000001</v>
      </c>
      <c r="L92" s="183">
        <v>992.71581000000151</v>
      </c>
      <c r="M92" s="183">
        <v>18861.599979999999</v>
      </c>
      <c r="N92" s="184">
        <v>97.831905226305722</v>
      </c>
      <c r="O92" s="184">
        <v>97.831907198368924</v>
      </c>
      <c r="P92" s="184">
        <v>97.831905122512921</v>
      </c>
    </row>
    <row r="93" spans="1:17" s="180" customFormat="1" x14ac:dyDescent="0.25">
      <c r="A93" s="174" t="s">
        <v>670</v>
      </c>
      <c r="B93" s="177"/>
      <c r="C93" s="181" t="s">
        <v>671</v>
      </c>
      <c r="D93" s="182" t="s">
        <v>672</v>
      </c>
      <c r="E93" s="183">
        <v>117388.4</v>
      </c>
      <c r="F93" s="183">
        <v>4591.7999999999884</v>
      </c>
      <c r="G93" s="183">
        <v>112796.6</v>
      </c>
      <c r="H93" s="183">
        <v>116902.58605</v>
      </c>
      <c r="I93" s="183">
        <v>4105.945470000006</v>
      </c>
      <c r="J93" s="183">
        <v>112796.64057999999</v>
      </c>
      <c r="K93" s="183">
        <v>75878.234460000007</v>
      </c>
      <c r="L93" s="183">
        <v>2415.2066100000084</v>
      </c>
      <c r="M93" s="183">
        <v>73463.027849999999</v>
      </c>
      <c r="N93" s="184">
        <v>64.907233470050357</v>
      </c>
      <c r="O93" s="184">
        <v>58.822179389537901</v>
      </c>
      <c r="P93" s="184">
        <v>65.128737409424005</v>
      </c>
    </row>
    <row r="94" spans="1:17" s="180" customFormat="1" x14ac:dyDescent="0.25">
      <c r="A94" s="174" t="s">
        <v>673</v>
      </c>
      <c r="B94" s="177"/>
      <c r="C94" s="181" t="s">
        <v>674</v>
      </c>
      <c r="D94" s="182" t="s">
        <v>675</v>
      </c>
      <c r="E94" s="183">
        <v>1706.1</v>
      </c>
      <c r="F94" s="183">
        <v>1106.0999999999999</v>
      </c>
      <c r="G94" s="183">
        <v>600</v>
      </c>
      <c r="H94" s="183">
        <v>1706.0606</v>
      </c>
      <c r="I94" s="183">
        <v>1106.0606</v>
      </c>
      <c r="J94" s="183">
        <v>600</v>
      </c>
      <c r="K94" s="183">
        <v>1706.0606</v>
      </c>
      <c r="L94" s="183">
        <v>1106.0606</v>
      </c>
      <c r="M94" s="183">
        <v>600</v>
      </c>
      <c r="N94" s="184">
        <v>100</v>
      </c>
      <c r="O94" s="184">
        <v>100</v>
      </c>
      <c r="P94" s="184">
        <v>100</v>
      </c>
    </row>
    <row r="95" spans="1:17" s="180" customFormat="1" x14ac:dyDescent="0.25">
      <c r="A95" s="174" t="s">
        <v>676</v>
      </c>
      <c r="B95" s="177"/>
      <c r="C95" s="181" t="s">
        <v>677</v>
      </c>
      <c r="D95" s="182" t="s">
        <v>678</v>
      </c>
      <c r="E95" s="183">
        <v>606.1</v>
      </c>
      <c r="F95" s="183">
        <v>6.1000000000000227</v>
      </c>
      <c r="G95" s="183">
        <v>600</v>
      </c>
      <c r="H95" s="183">
        <v>606.06061</v>
      </c>
      <c r="I95" s="183">
        <v>6.0606099999999969</v>
      </c>
      <c r="J95" s="183">
        <v>600</v>
      </c>
      <c r="K95" s="183">
        <v>606.06061</v>
      </c>
      <c r="L95" s="183">
        <v>6.0606099999999969</v>
      </c>
      <c r="M95" s="183">
        <v>600</v>
      </c>
      <c r="N95" s="184">
        <v>100</v>
      </c>
      <c r="O95" s="184">
        <v>100</v>
      </c>
      <c r="P95" s="184">
        <v>100</v>
      </c>
    </row>
    <row r="96" spans="1:17" s="180" customFormat="1" ht="45" x14ac:dyDescent="0.25">
      <c r="A96" s="174" t="s">
        <v>679</v>
      </c>
      <c r="B96" s="177"/>
      <c r="C96" s="181" t="s">
        <v>680</v>
      </c>
      <c r="D96" s="182" t="s">
        <v>681</v>
      </c>
      <c r="E96" s="183">
        <v>53118.3</v>
      </c>
      <c r="F96" s="183">
        <v>2655.9000000000015</v>
      </c>
      <c r="G96" s="183">
        <v>50462.400000000001</v>
      </c>
      <c r="H96" s="183">
        <v>53118.315790000001</v>
      </c>
      <c r="I96" s="183">
        <v>2655.9157899999991</v>
      </c>
      <c r="J96" s="183">
        <v>50462.400000000001</v>
      </c>
      <c r="K96" s="183">
        <v>15898.891149999999</v>
      </c>
      <c r="L96" s="183">
        <v>794.94455999999991</v>
      </c>
      <c r="M96" s="183">
        <v>15103.94659</v>
      </c>
      <c r="N96" s="184">
        <v>29.931090460125446</v>
      </c>
      <c r="O96" s="184">
        <v>29.931090548620148</v>
      </c>
      <c r="P96" s="184">
        <v>29.931090455467828</v>
      </c>
    </row>
    <row r="97" spans="1:17" s="180" customFormat="1" ht="30" x14ac:dyDescent="0.25">
      <c r="A97" s="174" t="s">
        <v>682</v>
      </c>
      <c r="B97" s="177"/>
      <c r="C97" s="181" t="s">
        <v>683</v>
      </c>
      <c r="D97" s="182" t="s">
        <v>684</v>
      </c>
      <c r="E97" s="183">
        <v>8000</v>
      </c>
      <c r="F97" s="183">
        <v>8000</v>
      </c>
      <c r="G97" s="183">
        <v>0</v>
      </c>
      <c r="H97" s="183">
        <v>8000</v>
      </c>
      <c r="I97" s="183">
        <v>8000</v>
      </c>
      <c r="J97" s="183">
        <v>0</v>
      </c>
      <c r="K97" s="183">
        <v>0</v>
      </c>
      <c r="L97" s="183">
        <v>0</v>
      </c>
      <c r="M97" s="183">
        <v>0</v>
      </c>
      <c r="N97" s="184">
        <v>0</v>
      </c>
      <c r="O97" s="184">
        <v>0</v>
      </c>
      <c r="P97" s="184" t="s">
        <v>466</v>
      </c>
    </row>
    <row r="98" spans="1:17" s="180" customFormat="1" ht="45" x14ac:dyDescent="0.25">
      <c r="A98" s="174" t="s">
        <v>685</v>
      </c>
      <c r="B98" s="177"/>
      <c r="C98" s="181" t="s">
        <v>686</v>
      </c>
      <c r="D98" s="182" t="s">
        <v>687</v>
      </c>
      <c r="E98" s="183">
        <v>31590.209999999995</v>
      </c>
      <c r="F98" s="183">
        <v>30524.109999999997</v>
      </c>
      <c r="G98" s="183">
        <v>1066.0999999999999</v>
      </c>
      <c r="H98" s="183">
        <v>31600.632000000001</v>
      </c>
      <c r="I98" s="183">
        <v>30534.532000000003</v>
      </c>
      <c r="J98" s="183">
        <v>1066.0999999999999</v>
      </c>
      <c r="K98" s="183">
        <v>17352.606979999997</v>
      </c>
      <c r="L98" s="183">
        <v>16590.939449999998</v>
      </c>
      <c r="M98" s="183">
        <v>761.66753000000006</v>
      </c>
      <c r="N98" s="184">
        <v>54.912214983548409</v>
      </c>
      <c r="O98" s="184">
        <v>54.335004872516123</v>
      </c>
      <c r="P98" s="184">
        <v>71.444285714285726</v>
      </c>
    </row>
    <row r="99" spans="1:17" s="180" customFormat="1" ht="30" x14ac:dyDescent="0.25">
      <c r="A99" s="174" t="s">
        <v>688</v>
      </c>
      <c r="B99" s="177"/>
      <c r="C99" s="181" t="s">
        <v>689</v>
      </c>
      <c r="D99" s="182" t="s">
        <v>690</v>
      </c>
      <c r="E99" s="183">
        <v>103827.86</v>
      </c>
      <c r="F99" s="183">
        <v>103827.86</v>
      </c>
      <c r="G99" s="183">
        <v>0</v>
      </c>
      <c r="H99" s="183">
        <v>104445.899</v>
      </c>
      <c r="I99" s="183">
        <v>104445.899</v>
      </c>
      <c r="J99" s="183">
        <v>0</v>
      </c>
      <c r="K99" s="183">
        <v>74475.399049999993</v>
      </c>
      <c r="L99" s="183">
        <v>74475.399049999993</v>
      </c>
      <c r="M99" s="183">
        <v>0</v>
      </c>
      <c r="N99" s="184">
        <v>71.305240093725459</v>
      </c>
      <c r="O99" s="184">
        <v>71.305240093725459</v>
      </c>
      <c r="P99" s="184" t="s">
        <v>466</v>
      </c>
    </row>
    <row r="100" spans="1:17" s="180" customFormat="1" ht="30" x14ac:dyDescent="0.25">
      <c r="A100" s="174" t="s">
        <v>691</v>
      </c>
      <c r="B100" s="177"/>
      <c r="C100" s="181" t="s">
        <v>692</v>
      </c>
      <c r="D100" s="182" t="s">
        <v>693</v>
      </c>
      <c r="E100" s="183">
        <v>91639.5</v>
      </c>
      <c r="F100" s="183">
        <v>91639.5</v>
      </c>
      <c r="G100" s="183">
        <v>0</v>
      </c>
      <c r="H100" s="183">
        <v>92143.298319999987</v>
      </c>
      <c r="I100" s="183">
        <v>92143.298319999987</v>
      </c>
      <c r="J100" s="183">
        <v>0</v>
      </c>
      <c r="K100" s="183">
        <v>48395.518990000004</v>
      </c>
      <c r="L100" s="183">
        <v>48395.518990000004</v>
      </c>
      <c r="M100" s="183">
        <v>0</v>
      </c>
      <c r="N100" s="184">
        <v>52.522017197528093</v>
      </c>
      <c r="O100" s="184">
        <v>52.522017197528093</v>
      </c>
      <c r="P100" s="184" t="s">
        <v>466</v>
      </c>
    </row>
    <row r="101" spans="1:17" s="180" customFormat="1" ht="30" x14ac:dyDescent="0.25">
      <c r="A101" s="174" t="s">
        <v>694</v>
      </c>
      <c r="B101" s="177"/>
      <c r="C101" s="181" t="s">
        <v>695</v>
      </c>
      <c r="D101" s="182" t="s">
        <v>696</v>
      </c>
      <c r="E101" s="183">
        <v>556697.37999999989</v>
      </c>
      <c r="F101" s="183">
        <v>556697.37999999989</v>
      </c>
      <c r="G101" s="183">
        <v>0</v>
      </c>
      <c r="H101" s="183">
        <v>558249.05955000001</v>
      </c>
      <c r="I101" s="183">
        <v>558249.05955000001</v>
      </c>
      <c r="J101" s="183">
        <v>0</v>
      </c>
      <c r="K101" s="183">
        <v>375356.02662000008</v>
      </c>
      <c r="L101" s="183">
        <v>375356.02662000008</v>
      </c>
      <c r="M101" s="183">
        <v>0</v>
      </c>
      <c r="N101" s="184">
        <v>67.238093857707796</v>
      </c>
      <c r="O101" s="184">
        <v>67.238093857707796</v>
      </c>
      <c r="P101" s="184" t="s">
        <v>466</v>
      </c>
    </row>
    <row r="102" spans="1:17" s="174" customFormat="1" ht="45" x14ac:dyDescent="0.25">
      <c r="A102" s="174" t="s">
        <v>697</v>
      </c>
      <c r="B102" s="175"/>
      <c r="C102" s="181" t="s">
        <v>698</v>
      </c>
      <c r="D102" s="182" t="s">
        <v>699</v>
      </c>
      <c r="E102" s="183">
        <v>35357.03</v>
      </c>
      <c r="F102" s="183">
        <v>35357.03</v>
      </c>
      <c r="G102" s="183">
        <v>0</v>
      </c>
      <c r="H102" s="183">
        <v>35356.989000000001</v>
      </c>
      <c r="I102" s="183">
        <v>35356.989000000001</v>
      </c>
      <c r="J102" s="183">
        <v>0</v>
      </c>
      <c r="K102" s="183">
        <v>25629.50301</v>
      </c>
      <c r="L102" s="183">
        <v>25629.50301</v>
      </c>
      <c r="M102" s="183">
        <v>0</v>
      </c>
      <c r="N102" s="186">
        <v>72.487798692360371</v>
      </c>
      <c r="O102" s="186">
        <v>72.487798692360371</v>
      </c>
      <c r="P102" s="186" t="s">
        <v>466</v>
      </c>
      <c r="Q102" s="180"/>
    </row>
    <row r="103" spans="1:17" s="174" customFormat="1" ht="45" x14ac:dyDescent="0.25">
      <c r="A103" s="174" t="s">
        <v>700</v>
      </c>
      <c r="B103" s="175"/>
      <c r="C103" s="181" t="s">
        <v>701</v>
      </c>
      <c r="D103" s="182" t="s">
        <v>702</v>
      </c>
      <c r="E103" s="183">
        <v>55832.689999999995</v>
      </c>
      <c r="F103" s="183">
        <v>55832.689999999995</v>
      </c>
      <c r="G103" s="183">
        <v>0</v>
      </c>
      <c r="H103" s="183">
        <v>56237.648040000007</v>
      </c>
      <c r="I103" s="183">
        <v>56237.648040000007</v>
      </c>
      <c r="J103" s="183">
        <v>0</v>
      </c>
      <c r="K103" s="183">
        <v>43539.023670000002</v>
      </c>
      <c r="L103" s="183">
        <v>43539.023670000002</v>
      </c>
      <c r="M103" s="183">
        <v>0</v>
      </c>
      <c r="N103" s="186">
        <v>77.419709371615454</v>
      </c>
      <c r="O103" s="186">
        <v>77.419709371615454</v>
      </c>
      <c r="P103" s="186" t="s">
        <v>466</v>
      </c>
      <c r="Q103" s="180"/>
    </row>
    <row r="104" spans="1:17" s="174" customFormat="1" ht="45" x14ac:dyDescent="0.25">
      <c r="A104" s="174" t="s">
        <v>703</v>
      </c>
      <c r="B104" s="175"/>
      <c r="C104" s="181" t="s">
        <v>704</v>
      </c>
      <c r="D104" s="182" t="s">
        <v>705</v>
      </c>
      <c r="E104" s="183">
        <v>27477.9</v>
      </c>
      <c r="F104" s="183">
        <v>27477.9</v>
      </c>
      <c r="G104" s="183">
        <v>0</v>
      </c>
      <c r="H104" s="183">
        <v>32782.90006</v>
      </c>
      <c r="I104" s="183">
        <v>32782.90006</v>
      </c>
      <c r="J104" s="183">
        <v>0</v>
      </c>
      <c r="K104" s="183">
        <v>23151.323899999999</v>
      </c>
      <c r="L104" s="183">
        <v>23151.323899999999</v>
      </c>
      <c r="M104" s="183">
        <v>0</v>
      </c>
      <c r="N104" s="186">
        <v>70.62012164155071</v>
      </c>
      <c r="O104" s="186">
        <v>70.62012164155071</v>
      </c>
      <c r="P104" s="186" t="s">
        <v>466</v>
      </c>
      <c r="Q104" s="180"/>
    </row>
    <row r="105" spans="1:17" s="180" customFormat="1" ht="71.25" x14ac:dyDescent="0.25">
      <c r="A105" s="174" t="s">
        <v>706</v>
      </c>
      <c r="B105" s="177">
        <v>10</v>
      </c>
      <c r="C105" s="178" t="s">
        <v>370</v>
      </c>
      <c r="D105" s="177" t="s">
        <v>371</v>
      </c>
      <c r="E105" s="179">
        <v>470018.98</v>
      </c>
      <c r="F105" s="179">
        <v>142645.08000000002</v>
      </c>
      <c r="G105" s="179">
        <v>327373.90000000002</v>
      </c>
      <c r="H105" s="179">
        <v>487960.58533000003</v>
      </c>
      <c r="I105" s="179">
        <v>160586.68533000001</v>
      </c>
      <c r="J105" s="179">
        <v>327373.90000000002</v>
      </c>
      <c r="K105" s="179">
        <v>381527.23086000001</v>
      </c>
      <c r="L105" s="179">
        <v>101020.86401999998</v>
      </c>
      <c r="M105" s="179">
        <v>280506.36684000003</v>
      </c>
      <c r="N105" s="189">
        <v>78.188124682648123</v>
      </c>
      <c r="O105" s="189">
        <v>62.907372309482348</v>
      </c>
      <c r="P105" s="189">
        <v>85.68379056485567</v>
      </c>
    </row>
    <row r="106" spans="1:17" s="187" customFormat="1" ht="45" x14ac:dyDescent="0.25">
      <c r="A106" s="174" t="s">
        <v>707</v>
      </c>
      <c r="B106" s="185"/>
      <c r="C106" s="181" t="s">
        <v>708</v>
      </c>
      <c r="D106" s="182" t="s">
        <v>709</v>
      </c>
      <c r="E106" s="183">
        <v>173825.8</v>
      </c>
      <c r="F106" s="183">
        <v>13441.299999999988</v>
      </c>
      <c r="G106" s="183">
        <v>160384.5</v>
      </c>
      <c r="H106" s="183">
        <v>198778.40532999998</v>
      </c>
      <c r="I106" s="183">
        <v>38393.90532999998</v>
      </c>
      <c r="J106" s="183">
        <v>160384.5</v>
      </c>
      <c r="K106" s="183">
        <v>154577.05784999998</v>
      </c>
      <c r="L106" s="183">
        <v>16646.427759999991</v>
      </c>
      <c r="M106" s="183">
        <v>137930.63008999999</v>
      </c>
      <c r="N106" s="186">
        <v>77.763506349384599</v>
      </c>
      <c r="O106" s="186">
        <v>43.356953706381397</v>
      </c>
      <c r="P106" s="186">
        <v>85.999975116049242</v>
      </c>
      <c r="Q106" s="180"/>
    </row>
    <row r="107" spans="1:17" s="187" customFormat="1" ht="30" x14ac:dyDescent="0.25">
      <c r="A107" s="174" t="s">
        <v>710</v>
      </c>
      <c r="B107" s="185"/>
      <c r="C107" s="181" t="s">
        <v>711</v>
      </c>
      <c r="D107" s="182" t="s">
        <v>712</v>
      </c>
      <c r="E107" s="183">
        <v>99921.2</v>
      </c>
      <c r="F107" s="183">
        <v>0</v>
      </c>
      <c r="G107" s="183">
        <v>99921.2</v>
      </c>
      <c r="H107" s="183">
        <v>99921.2</v>
      </c>
      <c r="I107" s="183">
        <v>0</v>
      </c>
      <c r="J107" s="183">
        <v>99921.2</v>
      </c>
      <c r="K107" s="183">
        <v>99921.159830000004</v>
      </c>
      <c r="L107" s="183">
        <v>0</v>
      </c>
      <c r="M107" s="183">
        <v>99921.159830000004</v>
      </c>
      <c r="N107" s="186">
        <v>99.999959798321086</v>
      </c>
      <c r="O107" s="186" t="s">
        <v>466</v>
      </c>
      <c r="P107" s="186">
        <v>99.999959798321086</v>
      </c>
      <c r="Q107" s="180"/>
    </row>
    <row r="108" spans="1:17" s="187" customFormat="1" ht="45" x14ac:dyDescent="0.25">
      <c r="A108" s="174" t="s">
        <v>713</v>
      </c>
      <c r="B108" s="185"/>
      <c r="C108" s="181" t="s">
        <v>714</v>
      </c>
      <c r="D108" s="182" t="s">
        <v>715</v>
      </c>
      <c r="E108" s="183">
        <v>54828.220000000008</v>
      </c>
      <c r="F108" s="183">
        <v>46941.020000000011</v>
      </c>
      <c r="G108" s="183">
        <v>7887.2</v>
      </c>
      <c r="H108" s="183">
        <v>54828.22</v>
      </c>
      <c r="I108" s="183">
        <v>46941.020000000004</v>
      </c>
      <c r="J108" s="183">
        <v>7887.2</v>
      </c>
      <c r="K108" s="183">
        <v>39683.111159999993</v>
      </c>
      <c r="L108" s="183">
        <v>32676.477589999995</v>
      </c>
      <c r="M108" s="183">
        <v>7006.63357</v>
      </c>
      <c r="N108" s="186">
        <v>72.377164824975154</v>
      </c>
      <c r="O108" s="186">
        <v>69.611775777347816</v>
      </c>
      <c r="P108" s="186">
        <v>88.835500177502794</v>
      </c>
      <c r="Q108" s="180"/>
    </row>
    <row r="109" spans="1:17" s="187" customFormat="1" ht="90" x14ac:dyDescent="0.25">
      <c r="A109" s="174" t="s">
        <v>716</v>
      </c>
      <c r="B109" s="185"/>
      <c r="C109" s="181" t="s">
        <v>717</v>
      </c>
      <c r="D109" s="182" t="s">
        <v>718</v>
      </c>
      <c r="E109" s="183">
        <v>131.1</v>
      </c>
      <c r="F109" s="183">
        <v>131.1</v>
      </c>
      <c r="G109" s="183">
        <v>0</v>
      </c>
      <c r="H109" s="183">
        <v>131.1</v>
      </c>
      <c r="I109" s="183">
        <v>131.1</v>
      </c>
      <c r="J109" s="183">
        <v>0</v>
      </c>
      <c r="K109" s="183">
        <v>34.371000000000002</v>
      </c>
      <c r="L109" s="183">
        <v>34.371000000000002</v>
      </c>
      <c r="M109" s="183">
        <v>0</v>
      </c>
      <c r="N109" s="186">
        <v>26.217391304347831</v>
      </c>
      <c r="O109" s="186">
        <v>26.217391304347831</v>
      </c>
      <c r="P109" s="186" t="s">
        <v>466</v>
      </c>
      <c r="Q109" s="180"/>
    </row>
    <row r="110" spans="1:17" s="174" customFormat="1" ht="30" x14ac:dyDescent="0.25">
      <c r="A110" s="174" t="s">
        <v>719</v>
      </c>
      <c r="B110" s="175"/>
      <c r="C110" s="181" t="s">
        <v>720</v>
      </c>
      <c r="D110" s="182" t="s">
        <v>721</v>
      </c>
      <c r="E110" s="183">
        <v>17469.78</v>
      </c>
      <c r="F110" s="183">
        <v>17469.78</v>
      </c>
      <c r="G110" s="183">
        <v>0</v>
      </c>
      <c r="H110" s="183">
        <v>17469.78</v>
      </c>
      <c r="I110" s="183">
        <v>17469.78</v>
      </c>
      <c r="J110" s="183">
        <v>0</v>
      </c>
      <c r="K110" s="183">
        <v>9086.75144</v>
      </c>
      <c r="L110" s="183">
        <v>9086.75144</v>
      </c>
      <c r="M110" s="183">
        <v>0</v>
      </c>
      <c r="N110" s="186">
        <v>52.014114888682059</v>
      </c>
      <c r="O110" s="186">
        <v>52.014114888682059</v>
      </c>
      <c r="P110" s="186" t="s">
        <v>466</v>
      </c>
      <c r="Q110" s="180"/>
    </row>
    <row r="111" spans="1:17" s="174" customFormat="1" ht="45" x14ac:dyDescent="0.25">
      <c r="A111" s="174" t="s">
        <v>722</v>
      </c>
      <c r="B111" s="175"/>
      <c r="C111" s="181" t="s">
        <v>723</v>
      </c>
      <c r="D111" s="182" t="s">
        <v>724</v>
      </c>
      <c r="E111" s="183">
        <v>7610</v>
      </c>
      <c r="F111" s="183">
        <v>7610</v>
      </c>
      <c r="G111" s="183">
        <v>0</v>
      </c>
      <c r="H111" s="183">
        <v>599</v>
      </c>
      <c r="I111" s="183">
        <v>599</v>
      </c>
      <c r="J111" s="183">
        <v>0</v>
      </c>
      <c r="K111" s="183">
        <v>599</v>
      </c>
      <c r="L111" s="183">
        <v>599</v>
      </c>
      <c r="M111" s="183">
        <v>0</v>
      </c>
      <c r="N111" s="186">
        <v>100</v>
      </c>
      <c r="O111" s="186">
        <v>100</v>
      </c>
      <c r="P111" s="186" t="s">
        <v>466</v>
      </c>
      <c r="Q111" s="180"/>
    </row>
    <row r="112" spans="1:17" s="174" customFormat="1" ht="45" x14ac:dyDescent="0.25">
      <c r="A112" s="174" t="s">
        <v>725</v>
      </c>
      <c r="B112" s="175"/>
      <c r="C112" s="181" t="s">
        <v>726</v>
      </c>
      <c r="D112" s="182" t="s">
        <v>727</v>
      </c>
      <c r="E112" s="183">
        <v>40000</v>
      </c>
      <c r="F112" s="183">
        <v>40000</v>
      </c>
      <c r="G112" s="183">
        <v>0</v>
      </c>
      <c r="H112" s="183">
        <v>40000</v>
      </c>
      <c r="I112" s="183">
        <v>40000</v>
      </c>
      <c r="J112" s="183">
        <v>0</v>
      </c>
      <c r="K112" s="183">
        <v>30000</v>
      </c>
      <c r="L112" s="183">
        <v>30000</v>
      </c>
      <c r="M112" s="183">
        <v>0</v>
      </c>
      <c r="N112" s="186">
        <v>75</v>
      </c>
      <c r="O112" s="186">
        <v>75</v>
      </c>
      <c r="P112" s="186" t="s">
        <v>466</v>
      </c>
      <c r="Q112" s="180"/>
    </row>
    <row r="113" spans="1:17" s="174" customFormat="1" ht="45" x14ac:dyDescent="0.25">
      <c r="A113" s="174" t="s">
        <v>728</v>
      </c>
      <c r="B113" s="175"/>
      <c r="C113" s="181" t="s">
        <v>723</v>
      </c>
      <c r="D113" s="182" t="s">
        <v>729</v>
      </c>
      <c r="E113" s="183">
        <v>66181</v>
      </c>
      <c r="F113" s="183">
        <v>7000</v>
      </c>
      <c r="G113" s="183">
        <v>59181</v>
      </c>
      <c r="H113" s="183">
        <v>67081.95</v>
      </c>
      <c r="I113" s="183">
        <v>7900.9499999999971</v>
      </c>
      <c r="J113" s="183">
        <v>59181</v>
      </c>
      <c r="K113" s="183">
        <v>41037.84635</v>
      </c>
      <c r="L113" s="183">
        <v>5389.9029999999984</v>
      </c>
      <c r="M113" s="183">
        <v>35647.943350000001</v>
      </c>
      <c r="N113" s="186">
        <v>61.175690852755473</v>
      </c>
      <c r="O113" s="186">
        <v>68.218416772666586</v>
      </c>
      <c r="P113" s="186">
        <v>60.235452848042449</v>
      </c>
      <c r="Q113" s="180"/>
    </row>
    <row r="114" spans="1:17" s="174" customFormat="1" ht="45" x14ac:dyDescent="0.25">
      <c r="A114" s="174" t="s">
        <v>730</v>
      </c>
      <c r="B114" s="175"/>
      <c r="C114" s="181" t="s">
        <v>731</v>
      </c>
      <c r="D114" s="182" t="s">
        <v>732</v>
      </c>
      <c r="E114" s="183">
        <v>10051.879999999999</v>
      </c>
      <c r="F114" s="183">
        <v>10051.879999999999</v>
      </c>
      <c r="G114" s="183">
        <v>0</v>
      </c>
      <c r="H114" s="183">
        <v>9150.93</v>
      </c>
      <c r="I114" s="183">
        <v>9150.93</v>
      </c>
      <c r="J114" s="183">
        <v>0</v>
      </c>
      <c r="K114" s="183">
        <v>6587.9332300000005</v>
      </c>
      <c r="L114" s="183">
        <v>6587.9332300000005</v>
      </c>
      <c r="M114" s="183">
        <v>0</v>
      </c>
      <c r="N114" s="186">
        <v>71.991953058323034</v>
      </c>
      <c r="O114" s="186">
        <v>71.991953058323034</v>
      </c>
      <c r="P114" s="186" t="s">
        <v>466</v>
      </c>
      <c r="Q114" s="180"/>
    </row>
    <row r="115" spans="1:17" s="180" customFormat="1" ht="57" x14ac:dyDescent="0.25">
      <c r="A115" s="174" t="s">
        <v>733</v>
      </c>
      <c r="B115" s="177">
        <v>11</v>
      </c>
      <c r="C115" s="178" t="s">
        <v>372</v>
      </c>
      <c r="D115" s="177" t="s">
        <v>373</v>
      </c>
      <c r="E115" s="179">
        <v>1077279.69</v>
      </c>
      <c r="F115" s="179">
        <v>791784.28999999992</v>
      </c>
      <c r="G115" s="179">
        <v>285495.40000000002</v>
      </c>
      <c r="H115" s="179">
        <v>1098090.8055399999</v>
      </c>
      <c r="I115" s="179">
        <v>812595.40553999972</v>
      </c>
      <c r="J115" s="179">
        <v>285495.40000000008</v>
      </c>
      <c r="K115" s="179">
        <v>820701.35323999985</v>
      </c>
      <c r="L115" s="179">
        <v>557719.76231999975</v>
      </c>
      <c r="M115" s="179">
        <v>262981.59092000005</v>
      </c>
      <c r="N115" s="176">
        <v>74.738933164676652</v>
      </c>
      <c r="O115" s="176">
        <v>68.634373086243855</v>
      </c>
      <c r="P115" s="176">
        <v>92.114125453509928</v>
      </c>
    </row>
    <row r="116" spans="1:17" s="174" customFormat="1" ht="30" x14ac:dyDescent="0.25">
      <c r="A116" s="174" t="s">
        <v>734</v>
      </c>
      <c r="B116" s="175"/>
      <c r="C116" s="181" t="s">
        <v>735</v>
      </c>
      <c r="D116" s="182" t="s">
        <v>736</v>
      </c>
      <c r="E116" s="183">
        <v>25263.200000000001</v>
      </c>
      <c r="F116" s="183">
        <v>1263.2000000000007</v>
      </c>
      <c r="G116" s="183">
        <v>24000</v>
      </c>
      <c r="H116" s="183">
        <v>25263.16</v>
      </c>
      <c r="I116" s="183">
        <v>1263.1599999999999</v>
      </c>
      <c r="J116" s="183">
        <v>24000</v>
      </c>
      <c r="K116" s="183">
        <v>11673.72558</v>
      </c>
      <c r="L116" s="183">
        <v>583.6872000000003</v>
      </c>
      <c r="M116" s="183">
        <v>11090.03838</v>
      </c>
      <c r="N116" s="186">
        <v>46.208493236792229</v>
      </c>
      <c r="O116" s="186">
        <v>46.208492985845048</v>
      </c>
      <c r="P116" s="186">
        <v>46.208493249999997</v>
      </c>
      <c r="Q116" s="180"/>
    </row>
    <row r="117" spans="1:17" s="174" customFormat="1" x14ac:dyDescent="0.25">
      <c r="A117" s="174" t="s">
        <v>737</v>
      </c>
      <c r="B117" s="175"/>
      <c r="C117" s="181" t="s">
        <v>738</v>
      </c>
      <c r="D117" s="182" t="s">
        <v>739</v>
      </c>
      <c r="E117" s="183">
        <v>264739.7</v>
      </c>
      <c r="F117" s="183">
        <v>3244.3000000000175</v>
      </c>
      <c r="G117" s="183">
        <v>261495.4</v>
      </c>
      <c r="H117" s="183">
        <v>264739.64354000002</v>
      </c>
      <c r="I117" s="183">
        <v>3244.2435399999376</v>
      </c>
      <c r="J117" s="183">
        <v>261495.40000000008</v>
      </c>
      <c r="K117" s="183">
        <v>255038.78586</v>
      </c>
      <c r="L117" s="183">
        <v>3147.2333199999703</v>
      </c>
      <c r="M117" s="183">
        <v>251891.55254000003</v>
      </c>
      <c r="N117" s="186">
        <v>96.335698896363326</v>
      </c>
      <c r="O117" s="186">
        <v>97.009773810015218</v>
      </c>
      <c r="P117" s="186">
        <v>96.327335983730478</v>
      </c>
      <c r="Q117" s="180"/>
    </row>
    <row r="118" spans="1:17" s="174" customFormat="1" ht="30" x14ac:dyDescent="0.25">
      <c r="A118" s="174" t="s">
        <v>740</v>
      </c>
      <c r="B118" s="175"/>
      <c r="C118" s="181" t="s">
        <v>741</v>
      </c>
      <c r="D118" s="182" t="s">
        <v>742</v>
      </c>
      <c r="E118" s="183">
        <v>51700</v>
      </c>
      <c r="F118" s="183">
        <v>51700</v>
      </c>
      <c r="G118" s="183">
        <v>0</v>
      </c>
      <c r="H118" s="183">
        <v>49245.8</v>
      </c>
      <c r="I118" s="183">
        <v>49245.8</v>
      </c>
      <c r="J118" s="183">
        <v>0</v>
      </c>
      <c r="K118" s="183">
        <v>35378.273639999999</v>
      </c>
      <c r="L118" s="183">
        <v>35378.273639999999</v>
      </c>
      <c r="M118" s="183">
        <v>0</v>
      </c>
      <c r="N118" s="186">
        <v>71.840184624881715</v>
      </c>
      <c r="O118" s="186">
        <v>71.840184624881715</v>
      </c>
      <c r="P118" s="186" t="s">
        <v>466</v>
      </c>
      <c r="Q118" s="180"/>
    </row>
    <row r="119" spans="1:17" s="174" customFormat="1" ht="75" x14ac:dyDescent="0.25">
      <c r="A119" s="174" t="s">
        <v>743</v>
      </c>
      <c r="B119" s="175"/>
      <c r="C119" s="181" t="s">
        <v>744</v>
      </c>
      <c r="D119" s="182" t="s">
        <v>745</v>
      </c>
      <c r="E119" s="183">
        <v>71314.27</v>
      </c>
      <c r="F119" s="183">
        <v>71314.27</v>
      </c>
      <c r="G119" s="183">
        <v>0</v>
      </c>
      <c r="H119" s="183">
        <v>71314.284</v>
      </c>
      <c r="I119" s="183">
        <v>71314.284</v>
      </c>
      <c r="J119" s="183">
        <v>0</v>
      </c>
      <c r="K119" s="183">
        <v>55748.527020000001</v>
      </c>
      <c r="L119" s="183">
        <v>55748.527020000001</v>
      </c>
      <c r="M119" s="183">
        <v>0</v>
      </c>
      <c r="N119" s="186">
        <v>78.173016530601359</v>
      </c>
      <c r="O119" s="186">
        <v>78.173016530601359</v>
      </c>
      <c r="P119" s="186" t="s">
        <v>466</v>
      </c>
      <c r="Q119" s="180"/>
    </row>
    <row r="120" spans="1:17" s="174" customFormat="1" ht="45" x14ac:dyDescent="0.25">
      <c r="A120" s="174" t="s">
        <v>746</v>
      </c>
      <c r="B120" s="175"/>
      <c r="C120" s="181" t="s">
        <v>747</v>
      </c>
      <c r="D120" s="182" t="s">
        <v>748</v>
      </c>
      <c r="E120" s="183">
        <v>664262.5199999999</v>
      </c>
      <c r="F120" s="183">
        <v>664262.5199999999</v>
      </c>
      <c r="G120" s="183">
        <v>0</v>
      </c>
      <c r="H120" s="183">
        <v>687527.91799999983</v>
      </c>
      <c r="I120" s="183">
        <v>687527.91799999983</v>
      </c>
      <c r="J120" s="183">
        <v>0</v>
      </c>
      <c r="K120" s="183">
        <v>462862.04113999981</v>
      </c>
      <c r="L120" s="183">
        <v>462862.04113999981</v>
      </c>
      <c r="M120" s="183">
        <v>0</v>
      </c>
      <c r="N120" s="186">
        <v>67.322653963849646</v>
      </c>
      <c r="O120" s="186">
        <v>67.322653963849646</v>
      </c>
      <c r="P120" s="186" t="s">
        <v>466</v>
      </c>
      <c r="Q120" s="180"/>
    </row>
    <row r="121" spans="1:17" s="180" customFormat="1" ht="42.75" x14ac:dyDescent="0.25">
      <c r="A121" s="174" t="s">
        <v>749</v>
      </c>
      <c r="B121" s="177">
        <v>12</v>
      </c>
      <c r="C121" s="178" t="s">
        <v>374</v>
      </c>
      <c r="D121" s="177" t="s">
        <v>375</v>
      </c>
      <c r="E121" s="179">
        <v>1193414.5900000001</v>
      </c>
      <c r="F121" s="179">
        <v>589738.3899999999</v>
      </c>
      <c r="G121" s="179">
        <v>603676.20000000007</v>
      </c>
      <c r="H121" s="179">
        <v>1202817.1156499998</v>
      </c>
      <c r="I121" s="179">
        <v>599140.91564999975</v>
      </c>
      <c r="J121" s="179">
        <v>603676.20000000007</v>
      </c>
      <c r="K121" s="179">
        <v>972278.1140200001</v>
      </c>
      <c r="L121" s="179">
        <v>419469.08191999997</v>
      </c>
      <c r="M121" s="179">
        <v>552809.03209999995</v>
      </c>
      <c r="N121" s="176">
        <v>80.833411943475966</v>
      </c>
      <c r="O121" s="176">
        <v>70.011756994583436</v>
      </c>
      <c r="P121" s="176">
        <v>91.573766217717349</v>
      </c>
    </row>
    <row r="122" spans="1:17" s="180" customFormat="1" ht="30" x14ac:dyDescent="0.25">
      <c r="A122" s="174" t="s">
        <v>750</v>
      </c>
      <c r="B122" s="177"/>
      <c r="C122" s="181" t="s">
        <v>751</v>
      </c>
      <c r="D122" s="182" t="s">
        <v>752</v>
      </c>
      <c r="E122" s="183">
        <v>30000</v>
      </c>
      <c r="F122" s="183">
        <v>30000</v>
      </c>
      <c r="G122" s="183">
        <v>0</v>
      </c>
      <c r="H122" s="183">
        <v>30000</v>
      </c>
      <c r="I122" s="183">
        <v>30000</v>
      </c>
      <c r="J122" s="183">
        <v>0</v>
      </c>
      <c r="K122" s="183">
        <v>30000</v>
      </c>
      <c r="L122" s="183">
        <v>30000</v>
      </c>
      <c r="M122" s="183">
        <v>0</v>
      </c>
      <c r="N122" s="184">
        <v>100</v>
      </c>
      <c r="O122" s="184">
        <v>100</v>
      </c>
      <c r="P122" s="184" t="s">
        <v>466</v>
      </c>
    </row>
    <row r="123" spans="1:17" s="180" customFormat="1" ht="30" x14ac:dyDescent="0.25">
      <c r="A123" s="174" t="s">
        <v>753</v>
      </c>
      <c r="B123" s="177"/>
      <c r="C123" s="181" t="s">
        <v>754</v>
      </c>
      <c r="D123" s="182" t="s">
        <v>755</v>
      </c>
      <c r="E123" s="183">
        <v>560416.60000000009</v>
      </c>
      <c r="F123" s="183">
        <v>28020.800000000047</v>
      </c>
      <c r="G123" s="183">
        <v>532395.80000000005</v>
      </c>
      <c r="H123" s="183">
        <v>560416.63157999993</v>
      </c>
      <c r="I123" s="183">
        <v>28020.831579999882</v>
      </c>
      <c r="J123" s="183">
        <v>532395.80000000005</v>
      </c>
      <c r="K123" s="183">
        <v>509447.29696000007</v>
      </c>
      <c r="L123" s="183">
        <v>25472.364860000031</v>
      </c>
      <c r="M123" s="183">
        <v>483974.93210000003</v>
      </c>
      <c r="N123" s="184">
        <v>90.905099572741008</v>
      </c>
      <c r="O123" s="184">
        <v>90.905099612322559</v>
      </c>
      <c r="P123" s="184">
        <v>90.905099570657768</v>
      </c>
    </row>
    <row r="124" spans="1:17" s="180" customFormat="1" x14ac:dyDescent="0.25">
      <c r="A124" s="174" t="s">
        <v>756</v>
      </c>
      <c r="B124" s="177"/>
      <c r="C124" s="181" t="s">
        <v>757</v>
      </c>
      <c r="D124" s="182" t="s">
        <v>758</v>
      </c>
      <c r="E124" s="183">
        <v>13603.9</v>
      </c>
      <c r="F124" s="183">
        <v>13603.9</v>
      </c>
      <c r="G124" s="183">
        <v>0</v>
      </c>
      <c r="H124" s="183">
        <v>13603.9</v>
      </c>
      <c r="I124" s="183">
        <v>13603.9</v>
      </c>
      <c r="J124" s="183">
        <v>0</v>
      </c>
      <c r="K124" s="183">
        <v>13603.9</v>
      </c>
      <c r="L124" s="183">
        <v>13603.9</v>
      </c>
      <c r="M124" s="183">
        <v>0</v>
      </c>
      <c r="N124" s="184">
        <v>100</v>
      </c>
      <c r="O124" s="184">
        <v>100</v>
      </c>
      <c r="P124" s="184" t="s">
        <v>466</v>
      </c>
    </row>
    <row r="125" spans="1:17" s="180" customFormat="1" ht="45" x14ac:dyDescent="0.25">
      <c r="A125" s="174" t="s">
        <v>759</v>
      </c>
      <c r="B125" s="177"/>
      <c r="C125" s="181" t="s">
        <v>760</v>
      </c>
      <c r="D125" s="182" t="s">
        <v>761</v>
      </c>
      <c r="E125" s="183">
        <v>22400.3</v>
      </c>
      <c r="F125" s="183">
        <v>224</v>
      </c>
      <c r="G125" s="183">
        <v>22176.3</v>
      </c>
      <c r="H125" s="183">
        <v>22400.303039999999</v>
      </c>
      <c r="I125" s="183">
        <v>224.0030399999996</v>
      </c>
      <c r="J125" s="183">
        <v>22176.3</v>
      </c>
      <c r="K125" s="183">
        <v>22400.303039999999</v>
      </c>
      <c r="L125" s="183">
        <v>224.0030399999996</v>
      </c>
      <c r="M125" s="183">
        <v>22176.3</v>
      </c>
      <c r="N125" s="184">
        <v>100</v>
      </c>
      <c r="O125" s="184">
        <v>100</v>
      </c>
      <c r="P125" s="184">
        <v>100</v>
      </c>
    </row>
    <row r="126" spans="1:17" s="180" customFormat="1" ht="30" x14ac:dyDescent="0.25">
      <c r="A126" s="174" t="s">
        <v>762</v>
      </c>
      <c r="B126" s="177"/>
      <c r="C126" s="181" t="s">
        <v>763</v>
      </c>
      <c r="D126" s="182" t="s">
        <v>764</v>
      </c>
      <c r="E126" s="183">
        <v>23018.6</v>
      </c>
      <c r="F126" s="183">
        <v>230.20000000000073</v>
      </c>
      <c r="G126" s="183">
        <v>22788.399999999998</v>
      </c>
      <c r="H126" s="183">
        <v>23018.585870000003</v>
      </c>
      <c r="I126" s="183">
        <v>230.18587000000116</v>
      </c>
      <c r="J126" s="183">
        <v>22788.400000000001</v>
      </c>
      <c r="K126" s="183">
        <v>20547.575760000003</v>
      </c>
      <c r="L126" s="183">
        <v>205.47576000000481</v>
      </c>
      <c r="M126" s="183">
        <v>20342.099999999999</v>
      </c>
      <c r="N126" s="184">
        <v>89.265152412249378</v>
      </c>
      <c r="O126" s="184">
        <v>89.265149072792255</v>
      </c>
      <c r="P126" s="184">
        <v>89.265152445981272</v>
      </c>
    </row>
    <row r="127" spans="1:17" s="180" customFormat="1" ht="30" x14ac:dyDescent="0.25">
      <c r="A127" s="174" t="s">
        <v>765</v>
      </c>
      <c r="B127" s="177"/>
      <c r="C127" s="181" t="s">
        <v>766</v>
      </c>
      <c r="D127" s="182" t="s">
        <v>767</v>
      </c>
      <c r="E127" s="183">
        <v>35481.5</v>
      </c>
      <c r="F127" s="183">
        <v>9165.7999999999993</v>
      </c>
      <c r="G127" s="183">
        <v>26315.7</v>
      </c>
      <c r="H127" s="183">
        <v>35481.515159999995</v>
      </c>
      <c r="I127" s="183">
        <v>9165.8151599999946</v>
      </c>
      <c r="J127" s="183">
        <v>26315.7</v>
      </c>
      <c r="K127" s="183">
        <v>35481.515159999995</v>
      </c>
      <c r="L127" s="183">
        <v>9165.8151599999946</v>
      </c>
      <c r="M127" s="183">
        <v>26315.7</v>
      </c>
      <c r="N127" s="184">
        <v>100</v>
      </c>
      <c r="O127" s="184">
        <v>100</v>
      </c>
      <c r="P127" s="184">
        <v>100</v>
      </c>
    </row>
    <row r="128" spans="1:17" s="180" customFormat="1" ht="45" x14ac:dyDescent="0.25">
      <c r="A128" s="174" t="s">
        <v>768</v>
      </c>
      <c r="B128" s="177"/>
      <c r="C128" s="181" t="s">
        <v>769</v>
      </c>
      <c r="D128" s="182" t="s">
        <v>770</v>
      </c>
      <c r="E128" s="183">
        <v>2000</v>
      </c>
      <c r="F128" s="183">
        <v>2000</v>
      </c>
      <c r="G128" s="183">
        <v>0</v>
      </c>
      <c r="H128" s="183">
        <v>2000</v>
      </c>
      <c r="I128" s="183">
        <v>2000</v>
      </c>
      <c r="J128" s="183">
        <v>0</v>
      </c>
      <c r="K128" s="183">
        <v>2000</v>
      </c>
      <c r="L128" s="183">
        <v>2000</v>
      </c>
      <c r="M128" s="183">
        <v>0</v>
      </c>
      <c r="N128" s="184">
        <v>100</v>
      </c>
      <c r="O128" s="184">
        <v>100</v>
      </c>
      <c r="P128" s="184" t="s">
        <v>466</v>
      </c>
    </row>
    <row r="129" spans="1:17" s="180" customFormat="1" ht="45" x14ac:dyDescent="0.25">
      <c r="A129" s="217" t="s">
        <v>1009</v>
      </c>
      <c r="B129" s="177"/>
      <c r="C129" s="181" t="s">
        <v>1010</v>
      </c>
      <c r="D129" s="182"/>
      <c r="E129" s="183">
        <v>0</v>
      </c>
      <c r="F129" s="183">
        <v>0</v>
      </c>
      <c r="G129" s="183">
        <v>0</v>
      </c>
      <c r="H129" s="183">
        <v>9402.5</v>
      </c>
      <c r="I129" s="183">
        <v>9402.5</v>
      </c>
      <c r="J129" s="183">
        <v>0</v>
      </c>
      <c r="K129" s="183">
        <v>9402.5</v>
      </c>
      <c r="L129" s="183">
        <v>9402.5</v>
      </c>
      <c r="M129" s="183">
        <v>0</v>
      </c>
      <c r="N129" s="184">
        <v>100</v>
      </c>
      <c r="O129" s="184">
        <v>100</v>
      </c>
      <c r="P129" s="184" t="s">
        <v>466</v>
      </c>
    </row>
    <row r="130" spans="1:17" s="180" customFormat="1" ht="45" x14ac:dyDescent="0.25">
      <c r="A130" s="174" t="s">
        <v>771</v>
      </c>
      <c r="B130" s="177"/>
      <c r="C130" s="181" t="s">
        <v>772</v>
      </c>
      <c r="D130" s="182" t="s">
        <v>773</v>
      </c>
      <c r="E130" s="183">
        <v>83257.320000000007</v>
      </c>
      <c r="F130" s="183">
        <v>83257.320000000007</v>
      </c>
      <c r="G130" s="183">
        <v>0</v>
      </c>
      <c r="H130" s="183">
        <v>83257.308999999994</v>
      </c>
      <c r="I130" s="183">
        <v>83257.308999999994</v>
      </c>
      <c r="J130" s="183">
        <v>0</v>
      </c>
      <c r="K130" s="183">
        <v>63679.635390000003</v>
      </c>
      <c r="L130" s="183">
        <v>63679.635390000003</v>
      </c>
      <c r="M130" s="183">
        <v>0</v>
      </c>
      <c r="N130" s="184">
        <v>76.485339431280451</v>
      </c>
      <c r="O130" s="184">
        <v>76.485339431280451</v>
      </c>
      <c r="P130" s="184" t="s">
        <v>466</v>
      </c>
    </row>
    <row r="131" spans="1:17" s="187" customFormat="1" ht="45" x14ac:dyDescent="0.25">
      <c r="A131" s="174" t="s">
        <v>774</v>
      </c>
      <c r="B131" s="185"/>
      <c r="C131" s="181" t="s">
        <v>775</v>
      </c>
      <c r="D131" s="182" t="s">
        <v>776</v>
      </c>
      <c r="E131" s="183">
        <v>381790.98</v>
      </c>
      <c r="F131" s="183">
        <v>381790.98</v>
      </c>
      <c r="G131" s="183">
        <v>0</v>
      </c>
      <c r="H131" s="183">
        <v>381791</v>
      </c>
      <c r="I131" s="183">
        <v>381791</v>
      </c>
      <c r="J131" s="183">
        <v>0</v>
      </c>
      <c r="K131" s="183">
        <v>239229.90802</v>
      </c>
      <c r="L131" s="183">
        <v>239229.90802</v>
      </c>
      <c r="M131" s="183">
        <v>0</v>
      </c>
      <c r="N131" s="184">
        <v>62.659912889512846</v>
      </c>
      <c r="O131" s="184">
        <v>62.659912889512846</v>
      </c>
      <c r="P131" s="184" t="s">
        <v>466</v>
      </c>
      <c r="Q131" s="180"/>
    </row>
    <row r="132" spans="1:17" s="174" customFormat="1" ht="45" x14ac:dyDescent="0.25">
      <c r="A132" s="174" t="s">
        <v>777</v>
      </c>
      <c r="B132" s="175"/>
      <c r="C132" s="181" t="s">
        <v>778</v>
      </c>
      <c r="D132" s="182" t="s">
        <v>779</v>
      </c>
      <c r="E132" s="183">
        <v>18751.7</v>
      </c>
      <c r="F132" s="183">
        <v>18751.7</v>
      </c>
      <c r="G132" s="183">
        <v>0</v>
      </c>
      <c r="H132" s="183">
        <v>18751.7</v>
      </c>
      <c r="I132" s="183">
        <v>18751.7</v>
      </c>
      <c r="J132" s="183">
        <v>0</v>
      </c>
      <c r="K132" s="183">
        <v>12447.31466</v>
      </c>
      <c r="L132" s="183">
        <v>12447.31466</v>
      </c>
      <c r="M132" s="183">
        <v>0</v>
      </c>
      <c r="N132" s="186">
        <v>66.379659764181369</v>
      </c>
      <c r="O132" s="186">
        <v>66.379659764181369</v>
      </c>
      <c r="P132" s="186" t="s">
        <v>466</v>
      </c>
      <c r="Q132" s="180"/>
    </row>
    <row r="133" spans="1:17" s="174" customFormat="1" ht="30" x14ac:dyDescent="0.25">
      <c r="A133" s="174" t="s">
        <v>780</v>
      </c>
      <c r="B133" s="175"/>
      <c r="C133" s="181" t="s">
        <v>781</v>
      </c>
      <c r="D133" s="182" t="s">
        <v>782</v>
      </c>
      <c r="E133" s="183">
        <v>22693.69</v>
      </c>
      <c r="F133" s="183">
        <v>22693.69</v>
      </c>
      <c r="G133" s="183">
        <v>0</v>
      </c>
      <c r="H133" s="183">
        <v>22693.670999999998</v>
      </c>
      <c r="I133" s="183">
        <v>22693.670999999998</v>
      </c>
      <c r="J133" s="183">
        <v>0</v>
      </c>
      <c r="K133" s="183">
        <v>14038.165030000002</v>
      </c>
      <c r="L133" s="183">
        <v>14038.165030000002</v>
      </c>
      <c r="M133" s="183">
        <v>0</v>
      </c>
      <c r="N133" s="186">
        <v>61.859383746243623</v>
      </c>
      <c r="O133" s="186">
        <v>61.859383746243623</v>
      </c>
      <c r="P133" s="186" t="s">
        <v>466</v>
      </c>
      <c r="Q133" s="180"/>
    </row>
    <row r="134" spans="1:17" s="180" customFormat="1" ht="57" x14ac:dyDescent="0.25">
      <c r="A134" s="174" t="s">
        <v>783</v>
      </c>
      <c r="B134" s="177">
        <v>13</v>
      </c>
      <c r="C134" s="178" t="s">
        <v>376</v>
      </c>
      <c r="D134" s="177" t="s">
        <v>377</v>
      </c>
      <c r="E134" s="179">
        <v>129912.25</v>
      </c>
      <c r="F134" s="179">
        <v>51817.75</v>
      </c>
      <c r="G134" s="179">
        <v>78094.5</v>
      </c>
      <c r="H134" s="179">
        <v>129912.3</v>
      </c>
      <c r="I134" s="179">
        <v>51817.8</v>
      </c>
      <c r="J134" s="179">
        <v>78094.5</v>
      </c>
      <c r="K134" s="179">
        <v>88686.592919999996</v>
      </c>
      <c r="L134" s="179">
        <v>36623.49291999999</v>
      </c>
      <c r="M134" s="179">
        <v>52063.1</v>
      </c>
      <c r="N134" s="176">
        <v>68.266509730025561</v>
      </c>
      <c r="O134" s="176">
        <v>70.677436942517801</v>
      </c>
      <c r="P134" s="176">
        <v>66.666794716657378</v>
      </c>
    </row>
    <row r="135" spans="1:17" s="174" customFormat="1" ht="30" x14ac:dyDescent="0.25">
      <c r="A135" s="174" t="s">
        <v>784</v>
      </c>
      <c r="B135" s="175"/>
      <c r="C135" s="181" t="s">
        <v>785</v>
      </c>
      <c r="D135" s="182" t="s">
        <v>786</v>
      </c>
      <c r="E135" s="183">
        <v>93094.5</v>
      </c>
      <c r="F135" s="183">
        <v>15000</v>
      </c>
      <c r="G135" s="183">
        <v>78094.5</v>
      </c>
      <c r="H135" s="183">
        <v>93094.5</v>
      </c>
      <c r="I135" s="183">
        <v>15000</v>
      </c>
      <c r="J135" s="183">
        <v>78094.5</v>
      </c>
      <c r="K135" s="183">
        <v>62063.1</v>
      </c>
      <c r="L135" s="183">
        <v>10000</v>
      </c>
      <c r="M135" s="183">
        <v>52063.1</v>
      </c>
      <c r="N135" s="186">
        <v>66.666774084398099</v>
      </c>
      <c r="O135" s="186">
        <v>66.666666666666657</v>
      </c>
      <c r="P135" s="186">
        <v>66.666794716657378</v>
      </c>
      <c r="Q135" s="180"/>
    </row>
    <row r="136" spans="1:17" s="174" customFormat="1" ht="60" x14ac:dyDescent="0.25">
      <c r="A136" s="174" t="s">
        <v>787</v>
      </c>
      <c r="B136" s="175"/>
      <c r="C136" s="181" t="s">
        <v>788</v>
      </c>
      <c r="D136" s="182" t="s">
        <v>789</v>
      </c>
      <c r="E136" s="183">
        <v>36817.75</v>
      </c>
      <c r="F136" s="183">
        <v>36817.75</v>
      </c>
      <c r="G136" s="183">
        <v>0</v>
      </c>
      <c r="H136" s="183">
        <v>36817.800000000003</v>
      </c>
      <c r="I136" s="183">
        <v>36817.800000000003</v>
      </c>
      <c r="J136" s="183">
        <v>0</v>
      </c>
      <c r="K136" s="183">
        <v>26623.492919999993</v>
      </c>
      <c r="L136" s="183">
        <v>26623.492919999993</v>
      </c>
      <c r="M136" s="183">
        <v>0</v>
      </c>
      <c r="N136" s="186">
        <v>72.311471407851613</v>
      </c>
      <c r="O136" s="186">
        <v>72.311471407851613</v>
      </c>
      <c r="P136" s="186" t="s">
        <v>466</v>
      </c>
      <c r="Q136" s="180"/>
    </row>
    <row r="137" spans="1:17" s="180" customFormat="1" ht="42.75" x14ac:dyDescent="0.25">
      <c r="A137" s="174" t="s">
        <v>790</v>
      </c>
      <c r="B137" s="177">
        <v>14</v>
      </c>
      <c r="C137" s="178" t="s">
        <v>378</v>
      </c>
      <c r="D137" s="177" t="s">
        <v>379</v>
      </c>
      <c r="E137" s="179">
        <v>499224.45999999996</v>
      </c>
      <c r="F137" s="179">
        <v>499224.45999999996</v>
      </c>
      <c r="G137" s="179">
        <v>0</v>
      </c>
      <c r="H137" s="179">
        <v>498143.07000000007</v>
      </c>
      <c r="I137" s="179">
        <v>498143.07000000007</v>
      </c>
      <c r="J137" s="179">
        <v>0</v>
      </c>
      <c r="K137" s="179">
        <v>297897.18718999997</v>
      </c>
      <c r="L137" s="179">
        <v>297897.18718999997</v>
      </c>
      <c r="M137" s="179">
        <v>0</v>
      </c>
      <c r="N137" s="176">
        <v>59.801531955468121</v>
      </c>
      <c r="O137" s="176">
        <v>59.801531955468121</v>
      </c>
      <c r="P137" s="176" t="s">
        <v>466</v>
      </c>
    </row>
    <row r="138" spans="1:17" s="180" customFormat="1" x14ac:dyDescent="0.25">
      <c r="A138" s="174" t="s">
        <v>791</v>
      </c>
      <c r="B138" s="177"/>
      <c r="C138" s="181" t="s">
        <v>792</v>
      </c>
      <c r="D138" s="182" t="s">
        <v>793</v>
      </c>
      <c r="E138" s="183">
        <v>1500</v>
      </c>
      <c r="F138" s="183">
        <v>1500</v>
      </c>
      <c r="G138" s="183">
        <v>0</v>
      </c>
      <c r="H138" s="183">
        <v>0</v>
      </c>
      <c r="I138" s="183">
        <v>0</v>
      </c>
      <c r="J138" s="183">
        <v>0</v>
      </c>
      <c r="K138" s="183">
        <v>0</v>
      </c>
      <c r="L138" s="183">
        <v>0</v>
      </c>
      <c r="M138" s="183">
        <v>0</v>
      </c>
      <c r="N138" s="184" t="s">
        <v>466</v>
      </c>
      <c r="O138" s="184" t="s">
        <v>466</v>
      </c>
      <c r="P138" s="184" t="s">
        <v>466</v>
      </c>
    </row>
    <row r="139" spans="1:17" s="180" customFormat="1" ht="30" x14ac:dyDescent="0.25">
      <c r="A139" s="174" t="s">
        <v>794</v>
      </c>
      <c r="B139" s="177"/>
      <c r="C139" s="181" t="s">
        <v>795</v>
      </c>
      <c r="D139" s="182" t="s">
        <v>796</v>
      </c>
      <c r="E139" s="183">
        <v>45181.8</v>
      </c>
      <c r="F139" s="183">
        <v>45181.8</v>
      </c>
      <c r="G139" s="183">
        <v>0</v>
      </c>
      <c r="H139" s="183">
        <v>46681.8</v>
      </c>
      <c r="I139" s="183">
        <v>46681.8</v>
      </c>
      <c r="J139" s="183">
        <v>0</v>
      </c>
      <c r="K139" s="183">
        <v>22137.536</v>
      </c>
      <c r="L139" s="183">
        <v>22137.536</v>
      </c>
      <c r="M139" s="183">
        <v>0</v>
      </c>
      <c r="N139" s="184">
        <v>47.422198801245877</v>
      </c>
      <c r="O139" s="184">
        <v>47.422198801245877</v>
      </c>
      <c r="P139" s="184" t="s">
        <v>466</v>
      </c>
    </row>
    <row r="140" spans="1:17" s="180" customFormat="1" ht="60" x14ac:dyDescent="0.25">
      <c r="A140" s="174" t="s">
        <v>797</v>
      </c>
      <c r="B140" s="177"/>
      <c r="C140" s="181" t="s">
        <v>798</v>
      </c>
      <c r="D140" s="182" t="s">
        <v>799</v>
      </c>
      <c r="E140" s="183">
        <v>32483</v>
      </c>
      <c r="F140" s="183">
        <v>32483</v>
      </c>
      <c r="G140" s="183">
        <v>0</v>
      </c>
      <c r="H140" s="183">
        <v>32483</v>
      </c>
      <c r="I140" s="183">
        <v>32483</v>
      </c>
      <c r="J140" s="183">
        <v>0</v>
      </c>
      <c r="K140" s="183">
        <v>7504.0874699999995</v>
      </c>
      <c r="L140" s="183">
        <v>7504.0874699999995</v>
      </c>
      <c r="M140" s="183">
        <v>0</v>
      </c>
      <c r="N140" s="184">
        <v>23.101583813071453</v>
      </c>
      <c r="O140" s="184">
        <v>23.101583813071453</v>
      </c>
      <c r="P140" s="184" t="s">
        <v>466</v>
      </c>
    </row>
    <row r="141" spans="1:17" s="180" customFormat="1" ht="45" x14ac:dyDescent="0.25">
      <c r="A141" s="174" t="s">
        <v>800</v>
      </c>
      <c r="B141" s="177"/>
      <c r="C141" s="181" t="s">
        <v>801</v>
      </c>
      <c r="D141" s="182" t="s">
        <v>802</v>
      </c>
      <c r="E141" s="183">
        <v>23894.489999999998</v>
      </c>
      <c r="F141" s="183">
        <v>23894.489999999998</v>
      </c>
      <c r="G141" s="183">
        <v>0</v>
      </c>
      <c r="H141" s="183">
        <v>23894.496999999996</v>
      </c>
      <c r="I141" s="183">
        <v>23894.496999999996</v>
      </c>
      <c r="J141" s="183">
        <v>0</v>
      </c>
      <c r="K141" s="183">
        <v>16488.733319999999</v>
      </c>
      <c r="L141" s="183">
        <v>16488.733319999999</v>
      </c>
      <c r="M141" s="183">
        <v>0</v>
      </c>
      <c r="N141" s="184">
        <v>69.006404780146667</v>
      </c>
      <c r="O141" s="184">
        <v>69.006404780146667</v>
      </c>
      <c r="P141" s="184" t="s">
        <v>466</v>
      </c>
    </row>
    <row r="142" spans="1:17" s="180" customFormat="1" ht="30" x14ac:dyDescent="0.25">
      <c r="A142" s="174" t="s">
        <v>803</v>
      </c>
      <c r="B142" s="177"/>
      <c r="C142" s="181" t="s">
        <v>804</v>
      </c>
      <c r="D142" s="182" t="s">
        <v>805</v>
      </c>
      <c r="E142" s="183">
        <v>370494.99999999994</v>
      </c>
      <c r="F142" s="183">
        <v>370494.99999999994</v>
      </c>
      <c r="G142" s="183">
        <v>0</v>
      </c>
      <c r="H142" s="183">
        <v>369653.60600000003</v>
      </c>
      <c r="I142" s="183">
        <v>369653.60600000003</v>
      </c>
      <c r="J142" s="183">
        <v>0</v>
      </c>
      <c r="K142" s="183">
        <v>236323.27851000003</v>
      </c>
      <c r="L142" s="183">
        <v>236323.27851000003</v>
      </c>
      <c r="M142" s="183">
        <v>0</v>
      </c>
      <c r="N142" s="184">
        <v>63.931008564271927</v>
      </c>
      <c r="O142" s="184">
        <v>63.931008564271927</v>
      </c>
      <c r="P142" s="184" t="s">
        <v>466</v>
      </c>
    </row>
    <row r="143" spans="1:17" s="180" customFormat="1" ht="45" x14ac:dyDescent="0.25">
      <c r="A143" s="174" t="s">
        <v>806</v>
      </c>
      <c r="B143" s="177"/>
      <c r="C143" s="181" t="s">
        <v>807</v>
      </c>
      <c r="D143" s="182" t="s">
        <v>808</v>
      </c>
      <c r="E143" s="183">
        <v>2507</v>
      </c>
      <c r="F143" s="183">
        <v>2507</v>
      </c>
      <c r="G143" s="183">
        <v>0</v>
      </c>
      <c r="H143" s="183">
        <v>2507</v>
      </c>
      <c r="I143" s="183">
        <v>2507</v>
      </c>
      <c r="J143" s="183">
        <v>0</v>
      </c>
      <c r="K143" s="183">
        <v>1503.9749999999999</v>
      </c>
      <c r="L143" s="183">
        <v>1503.9749999999999</v>
      </c>
      <c r="M143" s="183">
        <v>0</v>
      </c>
      <c r="N143" s="184">
        <v>59.991025129637009</v>
      </c>
      <c r="O143" s="184">
        <v>59.991025129637009</v>
      </c>
      <c r="P143" s="184" t="s">
        <v>466</v>
      </c>
    </row>
    <row r="144" spans="1:17" s="174" customFormat="1" ht="30" x14ac:dyDescent="0.25">
      <c r="A144" s="174" t="s">
        <v>809</v>
      </c>
      <c r="B144" s="175"/>
      <c r="C144" s="181" t="s">
        <v>810</v>
      </c>
      <c r="D144" s="182" t="s">
        <v>811</v>
      </c>
      <c r="E144" s="183">
        <v>6822.84</v>
      </c>
      <c r="F144" s="183">
        <v>6822.84</v>
      </c>
      <c r="G144" s="183">
        <v>0</v>
      </c>
      <c r="H144" s="183">
        <v>6582.8580000000002</v>
      </c>
      <c r="I144" s="183">
        <v>6582.8580000000002</v>
      </c>
      <c r="J144" s="183">
        <v>0</v>
      </c>
      <c r="K144" s="183">
        <v>4319.0312699999995</v>
      </c>
      <c r="L144" s="183">
        <v>4319.0312699999995</v>
      </c>
      <c r="M144" s="183">
        <v>0</v>
      </c>
      <c r="N144" s="186">
        <v>65.610275506474537</v>
      </c>
      <c r="O144" s="186">
        <v>65.610275506474537</v>
      </c>
      <c r="P144" s="186" t="s">
        <v>466</v>
      </c>
      <c r="Q144" s="180"/>
    </row>
    <row r="145" spans="1:17" s="174" customFormat="1" ht="30" x14ac:dyDescent="0.25">
      <c r="A145" s="174" t="s">
        <v>812</v>
      </c>
      <c r="B145" s="175"/>
      <c r="C145" s="181" t="s">
        <v>648</v>
      </c>
      <c r="D145" s="182" t="s">
        <v>813</v>
      </c>
      <c r="E145" s="183">
        <v>16340.33</v>
      </c>
      <c r="F145" s="183">
        <v>16340.33</v>
      </c>
      <c r="G145" s="183">
        <v>0</v>
      </c>
      <c r="H145" s="183">
        <v>16340.308999999999</v>
      </c>
      <c r="I145" s="183">
        <v>16340.308999999999</v>
      </c>
      <c r="J145" s="183">
        <v>0</v>
      </c>
      <c r="K145" s="183">
        <v>9620.5456200000008</v>
      </c>
      <c r="L145" s="183">
        <v>9620.5456200000008</v>
      </c>
      <c r="M145" s="183">
        <v>0</v>
      </c>
      <c r="N145" s="186">
        <v>58.87615478997369</v>
      </c>
      <c r="O145" s="186">
        <v>58.87615478997369</v>
      </c>
      <c r="P145" s="186" t="s">
        <v>466</v>
      </c>
      <c r="Q145" s="180"/>
    </row>
    <row r="146" spans="1:17" s="180" customFormat="1" ht="57" x14ac:dyDescent="0.25">
      <c r="A146" s="174" t="s">
        <v>814</v>
      </c>
      <c r="B146" s="177">
        <v>15</v>
      </c>
      <c r="C146" s="178" t="s">
        <v>380</v>
      </c>
      <c r="D146" s="177" t="s">
        <v>381</v>
      </c>
      <c r="E146" s="179">
        <v>4985930.96</v>
      </c>
      <c r="F146" s="179">
        <v>4269153.76</v>
      </c>
      <c r="G146" s="179">
        <v>716777.2</v>
      </c>
      <c r="H146" s="179">
        <v>6179643.7653700002</v>
      </c>
      <c r="I146" s="179">
        <v>5462866.5653700009</v>
      </c>
      <c r="J146" s="179">
        <v>716777.2</v>
      </c>
      <c r="K146" s="179">
        <v>4449158.4304000009</v>
      </c>
      <c r="L146" s="179">
        <v>3741581.0504299998</v>
      </c>
      <c r="M146" s="179">
        <v>707577.37997000001</v>
      </c>
      <c r="N146" s="176">
        <v>71.99700499456884</v>
      </c>
      <c r="O146" s="176">
        <v>68.491166783177363</v>
      </c>
      <c r="P146" s="176">
        <v>98.716502139018942</v>
      </c>
    </row>
    <row r="147" spans="1:17" s="180" customFormat="1" ht="30" x14ac:dyDescent="0.25">
      <c r="A147" s="174" t="s">
        <v>815</v>
      </c>
      <c r="B147" s="177"/>
      <c r="C147" s="181" t="s">
        <v>816</v>
      </c>
      <c r="D147" s="182" t="s">
        <v>817</v>
      </c>
      <c r="E147" s="183">
        <v>2141.6799999999998</v>
      </c>
      <c r="F147" s="183">
        <v>2141.6799999999998</v>
      </c>
      <c r="G147" s="183">
        <v>0</v>
      </c>
      <c r="H147" s="183">
        <v>2141.6999999999998</v>
      </c>
      <c r="I147" s="183">
        <v>2141.6999999999998</v>
      </c>
      <c r="J147" s="183">
        <v>0</v>
      </c>
      <c r="K147" s="183">
        <v>465.19</v>
      </c>
      <c r="L147" s="183">
        <v>465.19</v>
      </c>
      <c r="M147" s="183">
        <v>0</v>
      </c>
      <c r="N147" s="184">
        <v>21.720595788392398</v>
      </c>
      <c r="O147" s="184">
        <v>21.720595788392398</v>
      </c>
      <c r="P147" s="184" t="s">
        <v>466</v>
      </c>
    </row>
    <row r="148" spans="1:17" s="180" customFormat="1" ht="30" x14ac:dyDescent="0.25">
      <c r="A148" s="174" t="s">
        <v>818</v>
      </c>
      <c r="B148" s="177"/>
      <c r="C148" s="181" t="s">
        <v>819</v>
      </c>
      <c r="D148" s="182" t="s">
        <v>820</v>
      </c>
      <c r="E148" s="183">
        <v>15825.5</v>
      </c>
      <c r="F148" s="183">
        <v>15825.5</v>
      </c>
      <c r="G148" s="183">
        <v>0</v>
      </c>
      <c r="H148" s="183">
        <v>15825.5</v>
      </c>
      <c r="I148" s="183">
        <v>15825.5</v>
      </c>
      <c r="J148" s="183">
        <v>0</v>
      </c>
      <c r="K148" s="183">
        <v>1678.6675400000001</v>
      </c>
      <c r="L148" s="183">
        <v>1678.6675400000001</v>
      </c>
      <c r="M148" s="183">
        <v>0</v>
      </c>
      <c r="N148" s="184">
        <v>10.607358630059082</v>
      </c>
      <c r="O148" s="184">
        <v>10.607358630059082</v>
      </c>
      <c r="P148" s="184" t="s">
        <v>466</v>
      </c>
    </row>
    <row r="149" spans="1:17" s="180" customFormat="1" ht="45" x14ac:dyDescent="0.25">
      <c r="A149" s="174" t="s">
        <v>821</v>
      </c>
      <c r="B149" s="177"/>
      <c r="C149" s="181" t="s">
        <v>822</v>
      </c>
      <c r="D149" s="182" t="s">
        <v>823</v>
      </c>
      <c r="E149" s="183">
        <v>1055814.98</v>
      </c>
      <c r="F149" s="183">
        <v>1055814.98</v>
      </c>
      <c r="G149" s="183">
        <v>0</v>
      </c>
      <c r="H149" s="183">
        <v>1409224.5521500001</v>
      </c>
      <c r="I149" s="183">
        <v>1409224.5521500001</v>
      </c>
      <c r="J149" s="183">
        <v>0</v>
      </c>
      <c r="K149" s="183">
        <v>908377.51312000002</v>
      </c>
      <c r="L149" s="183">
        <v>908377.51312000002</v>
      </c>
      <c r="M149" s="183">
        <v>0</v>
      </c>
      <c r="N149" s="184">
        <v>64.459387379685026</v>
      </c>
      <c r="O149" s="184">
        <v>64.459387379685026</v>
      </c>
      <c r="P149" s="184" t="s">
        <v>466</v>
      </c>
    </row>
    <row r="150" spans="1:17" s="180" customFormat="1" ht="30" x14ac:dyDescent="0.25">
      <c r="A150" s="174" t="s">
        <v>824</v>
      </c>
      <c r="B150" s="177"/>
      <c r="C150" s="181" t="s">
        <v>825</v>
      </c>
      <c r="D150" s="182" t="s">
        <v>826</v>
      </c>
      <c r="E150" s="183">
        <v>8700</v>
      </c>
      <c r="F150" s="183">
        <v>8700</v>
      </c>
      <c r="G150" s="183">
        <v>0</v>
      </c>
      <c r="H150" s="183">
        <v>8700</v>
      </c>
      <c r="I150" s="183">
        <v>8700</v>
      </c>
      <c r="J150" s="183">
        <v>0</v>
      </c>
      <c r="K150" s="183">
        <v>2053.4837900000002</v>
      </c>
      <c r="L150" s="183">
        <v>2053.4837900000002</v>
      </c>
      <c r="M150" s="183">
        <v>0</v>
      </c>
      <c r="N150" s="184">
        <v>23.60326195402299</v>
      </c>
      <c r="O150" s="184">
        <v>23.60326195402299</v>
      </c>
      <c r="P150" s="184" t="s">
        <v>466</v>
      </c>
    </row>
    <row r="151" spans="1:17" s="180" customFormat="1" ht="30" x14ac:dyDescent="0.25">
      <c r="A151" s="174" t="s">
        <v>827</v>
      </c>
      <c r="B151" s="177"/>
      <c r="C151" s="181" t="s">
        <v>828</v>
      </c>
      <c r="D151" s="182" t="s">
        <v>829</v>
      </c>
      <c r="E151" s="183">
        <v>2033708.92</v>
      </c>
      <c r="F151" s="183">
        <v>1316931.72</v>
      </c>
      <c r="G151" s="183">
        <v>716777.2</v>
      </c>
      <c r="H151" s="183">
        <v>2472139.3756200005</v>
      </c>
      <c r="I151" s="183">
        <v>1755362.1756200006</v>
      </c>
      <c r="J151" s="183">
        <v>716777.2</v>
      </c>
      <c r="K151" s="183">
        <v>2171185.6257500001</v>
      </c>
      <c r="L151" s="183">
        <v>1463608.24578</v>
      </c>
      <c r="M151" s="183">
        <v>707577.37997000001</v>
      </c>
      <c r="N151" s="184">
        <v>87.826181936262287</v>
      </c>
      <c r="O151" s="184">
        <v>83.379274437370626</v>
      </c>
      <c r="P151" s="184">
        <v>98.716502139018942</v>
      </c>
    </row>
    <row r="152" spans="1:17" s="180" customFormat="1" ht="30" x14ac:dyDescent="0.25">
      <c r="A152" s="174" t="s">
        <v>830</v>
      </c>
      <c r="B152" s="177"/>
      <c r="C152" s="181" t="s">
        <v>831</v>
      </c>
      <c r="D152" s="182" t="s">
        <v>832</v>
      </c>
      <c r="E152" s="183">
        <v>0</v>
      </c>
      <c r="F152" s="183">
        <v>0</v>
      </c>
      <c r="G152" s="183">
        <v>0</v>
      </c>
      <c r="H152" s="183">
        <v>94000</v>
      </c>
      <c r="I152" s="183">
        <v>94000</v>
      </c>
      <c r="J152" s="183">
        <v>0</v>
      </c>
      <c r="K152" s="183">
        <v>550.91056999999989</v>
      </c>
      <c r="L152" s="183">
        <v>550.91056999999989</v>
      </c>
      <c r="M152" s="183">
        <v>0</v>
      </c>
      <c r="N152" s="184">
        <v>0.58607507446808493</v>
      </c>
      <c r="O152" s="184">
        <v>0.58607507446808493</v>
      </c>
      <c r="P152" s="184" t="s">
        <v>466</v>
      </c>
    </row>
    <row r="153" spans="1:17" s="180" customFormat="1" ht="30" x14ac:dyDescent="0.25">
      <c r="A153" s="174" t="s">
        <v>833</v>
      </c>
      <c r="B153" s="177"/>
      <c r="C153" s="181" t="s">
        <v>534</v>
      </c>
      <c r="D153" s="182" t="s">
        <v>834</v>
      </c>
      <c r="E153" s="183">
        <v>0</v>
      </c>
      <c r="F153" s="183">
        <v>0</v>
      </c>
      <c r="G153" s="183">
        <v>0</v>
      </c>
      <c r="H153" s="183">
        <v>26825.67556</v>
      </c>
      <c r="I153" s="183">
        <v>26825.67556</v>
      </c>
      <c r="J153" s="183">
        <v>0</v>
      </c>
      <c r="K153" s="183">
        <v>26825.67556</v>
      </c>
      <c r="L153" s="183">
        <v>26825.67556</v>
      </c>
      <c r="M153" s="183">
        <v>0</v>
      </c>
      <c r="N153" s="184">
        <v>100</v>
      </c>
      <c r="O153" s="184">
        <v>100</v>
      </c>
      <c r="P153" s="184" t="s">
        <v>466</v>
      </c>
    </row>
    <row r="154" spans="1:17" s="180" customFormat="1" ht="30" x14ac:dyDescent="0.25">
      <c r="A154" s="174" t="s">
        <v>835</v>
      </c>
      <c r="B154" s="177"/>
      <c r="C154" s="181" t="s">
        <v>836</v>
      </c>
      <c r="D154" s="182" t="s">
        <v>837</v>
      </c>
      <c r="E154" s="183">
        <v>0</v>
      </c>
      <c r="F154" s="183">
        <v>0</v>
      </c>
      <c r="G154" s="183">
        <v>0</v>
      </c>
      <c r="H154" s="183">
        <v>398562.8</v>
      </c>
      <c r="I154" s="183">
        <v>398562.8</v>
      </c>
      <c r="J154" s="183">
        <v>0</v>
      </c>
      <c r="K154" s="183">
        <v>398562.8</v>
      </c>
      <c r="L154" s="183">
        <v>398562.8</v>
      </c>
      <c r="M154" s="183">
        <v>0</v>
      </c>
      <c r="N154" s="184">
        <v>100</v>
      </c>
      <c r="O154" s="184">
        <v>100</v>
      </c>
      <c r="P154" s="184" t="s">
        <v>466</v>
      </c>
    </row>
    <row r="155" spans="1:17" s="180" customFormat="1" ht="45" x14ac:dyDescent="0.25">
      <c r="A155" s="174" t="s">
        <v>838</v>
      </c>
      <c r="B155" s="177"/>
      <c r="C155" s="181" t="s">
        <v>839</v>
      </c>
      <c r="D155" s="182" t="s">
        <v>840</v>
      </c>
      <c r="E155" s="183">
        <v>38799.380000000005</v>
      </c>
      <c r="F155" s="183">
        <v>38799.380000000005</v>
      </c>
      <c r="G155" s="183">
        <v>0</v>
      </c>
      <c r="H155" s="183">
        <v>39499.35</v>
      </c>
      <c r="I155" s="183">
        <v>39499.35</v>
      </c>
      <c r="J155" s="183">
        <v>0</v>
      </c>
      <c r="K155" s="183">
        <v>32080.534459999999</v>
      </c>
      <c r="L155" s="183">
        <v>32080.534459999999</v>
      </c>
      <c r="M155" s="183">
        <v>0</v>
      </c>
      <c r="N155" s="184">
        <v>81.217879433459032</v>
      </c>
      <c r="O155" s="184">
        <v>81.217879433459032</v>
      </c>
      <c r="P155" s="184" t="s">
        <v>466</v>
      </c>
    </row>
    <row r="156" spans="1:17" s="180" customFormat="1" ht="45" x14ac:dyDescent="0.25">
      <c r="A156" s="174" t="s">
        <v>841</v>
      </c>
      <c r="B156" s="177"/>
      <c r="C156" s="181" t="s">
        <v>842</v>
      </c>
      <c r="D156" s="182" t="s">
        <v>843</v>
      </c>
      <c r="E156" s="183">
        <v>28049.64</v>
      </c>
      <c r="F156" s="183">
        <v>28049.64</v>
      </c>
      <c r="G156" s="183">
        <v>0</v>
      </c>
      <c r="H156" s="183">
        <v>38200</v>
      </c>
      <c r="I156" s="183">
        <v>38200</v>
      </c>
      <c r="J156" s="183">
        <v>0</v>
      </c>
      <c r="K156" s="183">
        <v>29091.588820000001</v>
      </c>
      <c r="L156" s="183">
        <v>29091.588820000001</v>
      </c>
      <c r="M156" s="183">
        <v>0</v>
      </c>
      <c r="N156" s="184">
        <v>76.15599167539267</v>
      </c>
      <c r="O156" s="184">
        <v>76.15599167539267</v>
      </c>
      <c r="P156" s="184" t="s">
        <v>466</v>
      </c>
    </row>
    <row r="157" spans="1:17" s="180" customFormat="1" ht="45" x14ac:dyDescent="0.25">
      <c r="A157" s="174" t="s">
        <v>844</v>
      </c>
      <c r="B157" s="177"/>
      <c r="C157" s="181" t="s">
        <v>845</v>
      </c>
      <c r="D157" s="182" t="s">
        <v>846</v>
      </c>
      <c r="E157" s="183">
        <v>1655141.42</v>
      </c>
      <c r="F157" s="183">
        <v>1655141.42</v>
      </c>
      <c r="G157" s="183">
        <v>0</v>
      </c>
      <c r="H157" s="183">
        <v>1537999.9419200001</v>
      </c>
      <c r="I157" s="183">
        <v>1537999.9419200001</v>
      </c>
      <c r="J157" s="183">
        <v>0</v>
      </c>
      <c r="K157" s="183">
        <v>820115.64353999996</v>
      </c>
      <c r="L157" s="183">
        <v>820115.64353999996</v>
      </c>
      <c r="M157" s="183">
        <v>0</v>
      </c>
      <c r="N157" s="184">
        <v>53.323515897938748</v>
      </c>
      <c r="O157" s="184">
        <v>53.323515897938748</v>
      </c>
      <c r="P157" s="184" t="s">
        <v>466</v>
      </c>
    </row>
    <row r="158" spans="1:17" s="180" customFormat="1" ht="45" x14ac:dyDescent="0.25">
      <c r="A158" s="174" t="s">
        <v>847</v>
      </c>
      <c r="B158" s="177"/>
      <c r="C158" s="181" t="s">
        <v>848</v>
      </c>
      <c r="D158" s="182" t="s">
        <v>849</v>
      </c>
      <c r="E158" s="183">
        <v>19060.7</v>
      </c>
      <c r="F158" s="183">
        <v>19060.7</v>
      </c>
      <c r="G158" s="183">
        <v>0</v>
      </c>
      <c r="H158" s="183">
        <v>19060.7</v>
      </c>
      <c r="I158" s="183">
        <v>19060.7</v>
      </c>
      <c r="J158" s="183">
        <v>0</v>
      </c>
      <c r="K158" s="183">
        <v>8226.1658299999999</v>
      </c>
      <c r="L158" s="183">
        <v>8226.1658299999999</v>
      </c>
      <c r="M158" s="183">
        <v>0</v>
      </c>
      <c r="N158" s="184">
        <v>43.157732035024942</v>
      </c>
      <c r="O158" s="184">
        <v>43.157732035024942</v>
      </c>
      <c r="P158" s="184" t="s">
        <v>466</v>
      </c>
    </row>
    <row r="159" spans="1:17" s="180" customFormat="1" ht="60" x14ac:dyDescent="0.25">
      <c r="A159" s="174" t="s">
        <v>850</v>
      </c>
      <c r="B159" s="177"/>
      <c r="C159" s="181" t="s">
        <v>851</v>
      </c>
      <c r="D159" s="182" t="s">
        <v>852</v>
      </c>
      <c r="E159" s="183">
        <v>60276.04</v>
      </c>
      <c r="F159" s="183">
        <v>60276.04</v>
      </c>
      <c r="G159" s="183">
        <v>0</v>
      </c>
      <c r="H159" s="183">
        <v>60276</v>
      </c>
      <c r="I159" s="183">
        <v>60276</v>
      </c>
      <c r="J159" s="183">
        <v>0</v>
      </c>
      <c r="K159" s="183">
        <v>44363.413079999998</v>
      </c>
      <c r="L159" s="183">
        <v>44363.413079999998</v>
      </c>
      <c r="M159" s="183">
        <v>0</v>
      </c>
      <c r="N159" s="184">
        <v>73.600459685446936</v>
      </c>
      <c r="O159" s="184">
        <v>73.600459685446936</v>
      </c>
      <c r="P159" s="184" t="s">
        <v>466</v>
      </c>
    </row>
    <row r="160" spans="1:17" s="174" customFormat="1" ht="60" x14ac:dyDescent="0.25">
      <c r="A160" s="174" t="s">
        <v>853</v>
      </c>
      <c r="B160" s="175"/>
      <c r="C160" s="181" t="s">
        <v>854</v>
      </c>
      <c r="D160" s="182" t="s">
        <v>855</v>
      </c>
      <c r="E160" s="183">
        <v>18412.7</v>
      </c>
      <c r="F160" s="183">
        <v>18412.7</v>
      </c>
      <c r="G160" s="183">
        <v>0</v>
      </c>
      <c r="H160" s="183">
        <v>17712.7</v>
      </c>
      <c r="I160" s="183">
        <v>17712.7</v>
      </c>
      <c r="J160" s="183">
        <v>0</v>
      </c>
      <c r="K160" s="183">
        <v>5581.2183399999994</v>
      </c>
      <c r="L160" s="183">
        <v>5581.2183399999994</v>
      </c>
      <c r="M160" s="183">
        <v>0</v>
      </c>
      <c r="N160" s="186">
        <v>31.509698352029897</v>
      </c>
      <c r="O160" s="186">
        <v>31.509698352029897</v>
      </c>
      <c r="P160" s="186" t="s">
        <v>466</v>
      </c>
      <c r="Q160" s="180"/>
    </row>
    <row r="161" spans="1:17" s="174" customFormat="1" x14ac:dyDescent="0.25">
      <c r="A161" s="174" t="s">
        <v>856</v>
      </c>
      <c r="B161" s="175"/>
      <c r="C161" s="181" t="s">
        <v>658</v>
      </c>
      <c r="D161" s="182" t="s">
        <v>857</v>
      </c>
      <c r="E161" s="183">
        <v>50000</v>
      </c>
      <c r="F161" s="183">
        <v>50000</v>
      </c>
      <c r="G161" s="183">
        <v>0</v>
      </c>
      <c r="H161" s="183">
        <v>39475.470119999998</v>
      </c>
      <c r="I161" s="183">
        <v>39475.470119999998</v>
      </c>
      <c r="J161" s="183">
        <v>0</v>
      </c>
      <c r="K161" s="183">
        <v>0</v>
      </c>
      <c r="L161" s="183">
        <v>0</v>
      </c>
      <c r="M161" s="183">
        <v>0</v>
      </c>
      <c r="N161" s="186">
        <v>0</v>
      </c>
      <c r="O161" s="186">
        <v>0</v>
      </c>
      <c r="P161" s="186" t="s">
        <v>466</v>
      </c>
      <c r="Q161" s="180"/>
    </row>
    <row r="162" spans="1:17" s="180" customFormat="1" ht="85.5" x14ac:dyDescent="0.25">
      <c r="A162" s="174" t="s">
        <v>858</v>
      </c>
      <c r="B162" s="177">
        <v>16</v>
      </c>
      <c r="C162" s="178" t="s">
        <v>382</v>
      </c>
      <c r="D162" s="177" t="s">
        <v>383</v>
      </c>
      <c r="E162" s="179">
        <v>2891497.32</v>
      </c>
      <c r="F162" s="179">
        <v>442183.42000000016</v>
      </c>
      <c r="G162" s="179">
        <v>2449313.9</v>
      </c>
      <c r="H162" s="179">
        <v>3049688.4829600002</v>
      </c>
      <c r="I162" s="179">
        <v>448079.88296000019</v>
      </c>
      <c r="J162" s="179">
        <v>2601608.6</v>
      </c>
      <c r="K162" s="179">
        <v>2702923.2505099997</v>
      </c>
      <c r="L162" s="179">
        <v>327260.42744</v>
      </c>
      <c r="M162" s="179">
        <v>2375662.8230699999</v>
      </c>
      <c r="N162" s="176">
        <v>88.629486769303284</v>
      </c>
      <c r="O162" s="176">
        <v>73.036179459369819</v>
      </c>
      <c r="P162" s="176">
        <v>91.315151059617492</v>
      </c>
    </row>
    <row r="163" spans="1:17" s="180" customFormat="1" ht="45" x14ac:dyDescent="0.25">
      <c r="A163" s="174" t="s">
        <v>859</v>
      </c>
      <c r="B163" s="177"/>
      <c r="C163" s="181" t="s">
        <v>860</v>
      </c>
      <c r="D163" s="182" t="s">
        <v>861</v>
      </c>
      <c r="E163" s="183">
        <v>1642863.8000000003</v>
      </c>
      <c r="F163" s="183">
        <v>82143.200000000186</v>
      </c>
      <c r="G163" s="183">
        <v>1560720.6</v>
      </c>
      <c r="H163" s="183">
        <v>1640636.5158000002</v>
      </c>
      <c r="I163" s="183">
        <v>82064.315800000215</v>
      </c>
      <c r="J163" s="183">
        <v>1558572.2</v>
      </c>
      <c r="K163" s="183">
        <v>1440999.06822</v>
      </c>
      <c r="L163" s="183">
        <v>72082.443429999985</v>
      </c>
      <c r="M163" s="183">
        <v>1368916.62479</v>
      </c>
      <c r="N163" s="184">
        <v>87.831707653864228</v>
      </c>
      <c r="O163" s="184">
        <v>87.836525202589698</v>
      </c>
      <c r="P163" s="184">
        <v>87.831453992955872</v>
      </c>
    </row>
    <row r="164" spans="1:17" s="180" customFormat="1" ht="45" x14ac:dyDescent="0.25">
      <c r="A164" s="174"/>
      <c r="B164" s="177"/>
      <c r="C164" s="181" t="s">
        <v>1028</v>
      </c>
      <c r="D164" s="182"/>
      <c r="E164" s="183">
        <v>0</v>
      </c>
      <c r="F164" s="183">
        <v>0</v>
      </c>
      <c r="G164" s="183">
        <v>0</v>
      </c>
      <c r="H164" s="183">
        <v>2100</v>
      </c>
      <c r="I164" s="183">
        <v>2100</v>
      </c>
      <c r="J164" s="183">
        <v>0</v>
      </c>
      <c r="K164" s="183">
        <v>0</v>
      </c>
      <c r="L164" s="183">
        <v>0</v>
      </c>
      <c r="M164" s="183">
        <v>0</v>
      </c>
      <c r="N164" s="184"/>
      <c r="O164" s="184"/>
      <c r="P164" s="184"/>
    </row>
    <row r="165" spans="1:17" s="180" customFormat="1" ht="45" x14ac:dyDescent="0.25">
      <c r="A165" s="174" t="s">
        <v>862</v>
      </c>
      <c r="B165" s="177"/>
      <c r="C165" s="181" t="s">
        <v>863</v>
      </c>
      <c r="D165" s="182" t="s">
        <v>864</v>
      </c>
      <c r="E165" s="183">
        <v>2100</v>
      </c>
      <c r="F165" s="183">
        <v>2100</v>
      </c>
      <c r="G165" s="183">
        <v>0</v>
      </c>
      <c r="H165" s="183">
        <v>0</v>
      </c>
      <c r="I165" s="183">
        <v>0</v>
      </c>
      <c r="J165" s="183">
        <v>0</v>
      </c>
      <c r="K165" s="183">
        <v>0</v>
      </c>
      <c r="L165" s="183">
        <v>0</v>
      </c>
      <c r="M165" s="183">
        <v>0</v>
      </c>
      <c r="N165" s="184" t="s">
        <v>466</v>
      </c>
      <c r="O165" s="184" t="s">
        <v>466</v>
      </c>
      <c r="P165" s="184" t="s">
        <v>466</v>
      </c>
    </row>
    <row r="166" spans="1:17" s="180" customFormat="1" ht="30" x14ac:dyDescent="0.25">
      <c r="A166" s="174" t="s">
        <v>865</v>
      </c>
      <c r="B166" s="177"/>
      <c r="C166" s="181" t="s">
        <v>866</v>
      </c>
      <c r="D166" s="182" t="s">
        <v>867</v>
      </c>
      <c r="E166" s="183">
        <v>280282.8</v>
      </c>
      <c r="F166" s="183">
        <v>14014.099999999977</v>
      </c>
      <c r="G166" s="183">
        <v>266268.7</v>
      </c>
      <c r="H166" s="183">
        <v>280282.84211000003</v>
      </c>
      <c r="I166" s="183">
        <v>14014.142110000015</v>
      </c>
      <c r="J166" s="183">
        <v>266268.7</v>
      </c>
      <c r="K166" s="183">
        <v>278282.84211000003</v>
      </c>
      <c r="L166" s="183">
        <v>13914.142110000015</v>
      </c>
      <c r="M166" s="183">
        <v>264368.7</v>
      </c>
      <c r="N166" s="184">
        <v>99.286435093584828</v>
      </c>
      <c r="O166" s="184">
        <v>99.286435093813964</v>
      </c>
      <c r="P166" s="184">
        <v>99.286435093572763</v>
      </c>
    </row>
    <row r="167" spans="1:17" s="180" customFormat="1" ht="30" x14ac:dyDescent="0.25">
      <c r="A167" s="174" t="s">
        <v>868</v>
      </c>
      <c r="B167" s="177"/>
      <c r="C167" s="181" t="s">
        <v>869</v>
      </c>
      <c r="D167" s="182" t="s">
        <v>870</v>
      </c>
      <c r="E167" s="183">
        <v>88143</v>
      </c>
      <c r="F167" s="183">
        <v>4407.1999999999971</v>
      </c>
      <c r="G167" s="183">
        <v>83735.8</v>
      </c>
      <c r="H167" s="183">
        <v>88142.947370000009</v>
      </c>
      <c r="I167" s="183">
        <v>4407.147370000006</v>
      </c>
      <c r="J167" s="183">
        <v>83735.8</v>
      </c>
      <c r="K167" s="183">
        <v>88142.947369999994</v>
      </c>
      <c r="L167" s="183">
        <v>4407.1473699999915</v>
      </c>
      <c r="M167" s="183">
        <v>83735.8</v>
      </c>
      <c r="N167" s="184">
        <v>99.999999999999986</v>
      </c>
      <c r="O167" s="184">
        <v>99.999999999999673</v>
      </c>
      <c r="P167" s="184">
        <v>100</v>
      </c>
    </row>
    <row r="168" spans="1:17" s="180" customFormat="1" ht="45" x14ac:dyDescent="0.25">
      <c r="A168" s="174" t="s">
        <v>871</v>
      </c>
      <c r="B168" s="177"/>
      <c r="C168" s="181" t="s">
        <v>872</v>
      </c>
      <c r="D168" s="182" t="s">
        <v>873</v>
      </c>
      <c r="E168" s="183">
        <v>320894.10000000003</v>
      </c>
      <c r="F168" s="183">
        <v>16044.700000000012</v>
      </c>
      <c r="G168" s="183">
        <v>304849.40000000002</v>
      </c>
      <c r="H168" s="183">
        <v>431018.10527</v>
      </c>
      <c r="I168" s="183">
        <v>21550.905269999988</v>
      </c>
      <c r="J168" s="183">
        <v>409467.2</v>
      </c>
      <c r="K168" s="183">
        <v>429874.59214999998</v>
      </c>
      <c r="L168" s="183">
        <v>21493.729610000039</v>
      </c>
      <c r="M168" s="183">
        <v>408380.86253999994</v>
      </c>
      <c r="N168" s="184">
        <v>99.734694875686557</v>
      </c>
      <c r="O168" s="184">
        <v>99.734694857206108</v>
      </c>
      <c r="P168" s="184">
        <v>99.734694876659219</v>
      </c>
    </row>
    <row r="169" spans="1:17" s="180" customFormat="1" ht="30" x14ac:dyDescent="0.25">
      <c r="A169" s="174" t="s">
        <v>874</v>
      </c>
      <c r="B169" s="177"/>
      <c r="C169" s="181" t="s">
        <v>766</v>
      </c>
      <c r="D169" s="182" t="s">
        <v>875</v>
      </c>
      <c r="E169" s="183">
        <v>115311.1</v>
      </c>
      <c r="F169" s="183">
        <v>1153.1000000000058</v>
      </c>
      <c r="G169" s="183">
        <v>114158</v>
      </c>
      <c r="H169" s="183">
        <v>115491.1</v>
      </c>
      <c r="I169" s="183">
        <v>1333.1000000000058</v>
      </c>
      <c r="J169" s="183">
        <v>114158</v>
      </c>
      <c r="K169" s="183">
        <v>92139.791830000002</v>
      </c>
      <c r="L169" s="183">
        <v>1099.5892300000123</v>
      </c>
      <c r="M169" s="183">
        <v>91040.20259999999</v>
      </c>
      <c r="N169" s="184">
        <v>79.780859157112545</v>
      </c>
      <c r="O169" s="184">
        <v>82.483626884705387</v>
      </c>
      <c r="P169" s="184">
        <v>79.749297114525476</v>
      </c>
    </row>
    <row r="170" spans="1:17" s="180" customFormat="1" ht="30" x14ac:dyDescent="0.25">
      <c r="A170" s="174" t="s">
        <v>876</v>
      </c>
      <c r="B170" s="177"/>
      <c r="C170" s="181" t="s">
        <v>877</v>
      </c>
      <c r="D170" s="182" t="s">
        <v>878</v>
      </c>
      <c r="E170" s="183">
        <v>120789.29999999999</v>
      </c>
      <c r="F170" s="183">
        <v>1207.8999999999942</v>
      </c>
      <c r="G170" s="183">
        <v>119581.4</v>
      </c>
      <c r="H170" s="183">
        <v>171117.87878999999</v>
      </c>
      <c r="I170" s="183">
        <v>1711.1787899999763</v>
      </c>
      <c r="J170" s="183">
        <v>169406.7</v>
      </c>
      <c r="K170" s="183">
        <v>160828.92237000001</v>
      </c>
      <c r="L170" s="183">
        <v>1608.2892299999949</v>
      </c>
      <c r="M170" s="183">
        <v>159220.63314000002</v>
      </c>
      <c r="N170" s="184">
        <v>93.987211334809245</v>
      </c>
      <c r="O170" s="184">
        <v>93.987211587634107</v>
      </c>
      <c r="P170" s="184">
        <v>93.987211332255455</v>
      </c>
    </row>
    <row r="171" spans="1:17" s="180" customFormat="1" ht="30" x14ac:dyDescent="0.25">
      <c r="A171" s="174" t="s">
        <v>879</v>
      </c>
      <c r="B171" s="177"/>
      <c r="C171" s="181" t="s">
        <v>880</v>
      </c>
      <c r="D171" s="182" t="s">
        <v>881</v>
      </c>
      <c r="E171" s="183">
        <v>8000</v>
      </c>
      <c r="F171" s="183">
        <v>8000</v>
      </c>
      <c r="G171" s="183">
        <v>0</v>
      </c>
      <c r="H171" s="183">
        <v>8000</v>
      </c>
      <c r="I171" s="183">
        <v>8000</v>
      </c>
      <c r="J171" s="183">
        <v>0</v>
      </c>
      <c r="K171" s="183">
        <v>1850</v>
      </c>
      <c r="L171" s="183">
        <v>1850</v>
      </c>
      <c r="M171" s="183">
        <v>0</v>
      </c>
      <c r="N171" s="184">
        <v>23.125</v>
      </c>
      <c r="O171" s="184">
        <v>23.125</v>
      </c>
      <c r="P171" s="184" t="s">
        <v>466</v>
      </c>
    </row>
    <row r="172" spans="1:17" s="180" customFormat="1" ht="45" x14ac:dyDescent="0.25">
      <c r="A172" s="174" t="s">
        <v>882</v>
      </c>
      <c r="B172" s="177"/>
      <c r="C172" s="181" t="s">
        <v>883</v>
      </c>
      <c r="D172" s="182" t="s">
        <v>884</v>
      </c>
      <c r="E172" s="183">
        <v>79430.880000000005</v>
      </c>
      <c r="F172" s="183">
        <v>79430.880000000005</v>
      </c>
      <c r="G172" s="183">
        <v>0</v>
      </c>
      <c r="H172" s="183">
        <v>79216.733619999999</v>
      </c>
      <c r="I172" s="183">
        <v>79216.733619999999</v>
      </c>
      <c r="J172" s="183">
        <v>0</v>
      </c>
      <c r="K172" s="183">
        <v>53508.684139999998</v>
      </c>
      <c r="L172" s="183">
        <v>53508.684139999998</v>
      </c>
      <c r="M172" s="183">
        <v>0</v>
      </c>
      <c r="N172" s="184">
        <v>67.547198293581943</v>
      </c>
      <c r="O172" s="184">
        <v>67.547198293581943</v>
      </c>
      <c r="P172" s="184" t="s">
        <v>466</v>
      </c>
    </row>
    <row r="173" spans="1:17" s="180" customFormat="1" ht="30" x14ac:dyDescent="0.25">
      <c r="A173" s="174" t="s">
        <v>885</v>
      </c>
      <c r="B173" s="177"/>
      <c r="C173" s="181" t="s">
        <v>886</v>
      </c>
      <c r="D173" s="182" t="s">
        <v>887</v>
      </c>
      <c r="E173" s="183">
        <v>233682.34</v>
      </c>
      <c r="F173" s="183">
        <v>233682.34</v>
      </c>
      <c r="G173" s="183">
        <v>0</v>
      </c>
      <c r="H173" s="183">
        <v>233682.36</v>
      </c>
      <c r="I173" s="183">
        <v>233682.36</v>
      </c>
      <c r="J173" s="183">
        <v>0</v>
      </c>
      <c r="K173" s="183">
        <v>157296.40231999999</v>
      </c>
      <c r="L173" s="183">
        <v>157296.40231999999</v>
      </c>
      <c r="M173" s="183">
        <v>0</v>
      </c>
      <c r="N173" s="184">
        <v>67.312056554033433</v>
      </c>
      <c r="O173" s="184">
        <v>67.312056554033433</v>
      </c>
      <c r="P173" s="184" t="s">
        <v>466</v>
      </c>
    </row>
    <row r="174" spans="1:17" s="180" customFormat="1" ht="57" x14ac:dyDescent="0.25">
      <c r="A174" s="174" t="s">
        <v>888</v>
      </c>
      <c r="B174" s="177">
        <v>17</v>
      </c>
      <c r="C174" s="178" t="s">
        <v>384</v>
      </c>
      <c r="D174" s="177" t="s">
        <v>385</v>
      </c>
      <c r="E174" s="179">
        <v>165741.73000000001</v>
      </c>
      <c r="F174" s="179">
        <v>23817.73000000001</v>
      </c>
      <c r="G174" s="179">
        <v>141924</v>
      </c>
      <c r="H174" s="179">
        <v>165741.75</v>
      </c>
      <c r="I174" s="179">
        <v>23817.750000000029</v>
      </c>
      <c r="J174" s="179">
        <v>141923.99999999997</v>
      </c>
      <c r="K174" s="179">
        <v>121494.69627000003</v>
      </c>
      <c r="L174" s="179">
        <v>13660.537550000008</v>
      </c>
      <c r="M174" s="179">
        <v>107834.15872000002</v>
      </c>
      <c r="N174" s="176">
        <v>73.303616179990883</v>
      </c>
      <c r="O174" s="176">
        <v>57.354441750375209</v>
      </c>
      <c r="P174" s="176">
        <v>75.980213860939699</v>
      </c>
    </row>
    <row r="175" spans="1:17" s="180" customFormat="1" x14ac:dyDescent="0.25">
      <c r="A175" s="174" t="s">
        <v>889</v>
      </c>
      <c r="B175" s="177"/>
      <c r="C175" s="181" t="s">
        <v>890</v>
      </c>
      <c r="D175" s="182" t="s">
        <v>891</v>
      </c>
      <c r="E175" s="183">
        <v>9701.2999999999993</v>
      </c>
      <c r="F175" s="183">
        <v>0</v>
      </c>
      <c r="G175" s="183">
        <v>9701.2999999999993</v>
      </c>
      <c r="H175" s="183">
        <v>9701.2999999999993</v>
      </c>
      <c r="I175" s="183">
        <v>0</v>
      </c>
      <c r="J175" s="183">
        <v>9701.2999999999993</v>
      </c>
      <c r="K175" s="183">
        <v>8898.5420699999995</v>
      </c>
      <c r="L175" s="183">
        <v>0</v>
      </c>
      <c r="M175" s="183">
        <v>8898.5420699999995</v>
      </c>
      <c r="N175" s="184">
        <v>91.725254038118607</v>
      </c>
      <c r="O175" s="184" t="s">
        <v>466</v>
      </c>
      <c r="P175" s="184">
        <v>91.725254038118607</v>
      </c>
    </row>
    <row r="176" spans="1:17" s="180" customFormat="1" ht="30" x14ac:dyDescent="0.25">
      <c r="A176" s="174" t="s">
        <v>892</v>
      </c>
      <c r="B176" s="177"/>
      <c r="C176" s="181" t="s">
        <v>893</v>
      </c>
      <c r="D176" s="182" t="s">
        <v>894</v>
      </c>
      <c r="E176" s="183">
        <v>10500</v>
      </c>
      <c r="F176" s="183">
        <v>0</v>
      </c>
      <c r="G176" s="183">
        <v>10500</v>
      </c>
      <c r="H176" s="183">
        <v>10500</v>
      </c>
      <c r="I176" s="183">
        <v>0</v>
      </c>
      <c r="J176" s="183">
        <v>10500</v>
      </c>
      <c r="K176" s="183">
        <v>5249.5905000000002</v>
      </c>
      <c r="L176" s="183">
        <v>0</v>
      </c>
      <c r="M176" s="183">
        <v>5249.5905000000002</v>
      </c>
      <c r="N176" s="184">
        <v>49.996100000000006</v>
      </c>
      <c r="O176" s="184" t="s">
        <v>466</v>
      </c>
      <c r="P176" s="184">
        <v>49.996100000000006</v>
      </c>
    </row>
    <row r="177" spans="1:17" s="180" customFormat="1" ht="45" x14ac:dyDescent="0.25">
      <c r="A177" s="174" t="s">
        <v>895</v>
      </c>
      <c r="B177" s="177"/>
      <c r="C177" s="181" t="s">
        <v>896</v>
      </c>
      <c r="D177" s="182" t="s">
        <v>897</v>
      </c>
      <c r="E177" s="183">
        <v>145540.43000000002</v>
      </c>
      <c r="F177" s="183">
        <v>23817.73000000001</v>
      </c>
      <c r="G177" s="183">
        <v>121722.70000000001</v>
      </c>
      <c r="H177" s="183">
        <v>145540.45000000001</v>
      </c>
      <c r="I177" s="183">
        <v>23817.750000000029</v>
      </c>
      <c r="J177" s="183">
        <v>121722.69999999998</v>
      </c>
      <c r="K177" s="183">
        <v>107346.56370000003</v>
      </c>
      <c r="L177" s="183">
        <v>13660.537550000008</v>
      </c>
      <c r="M177" s="183">
        <v>93686.02615000002</v>
      </c>
      <c r="N177" s="184">
        <v>73.75720200123061</v>
      </c>
      <c r="O177" s="184">
        <v>57.354441750375209</v>
      </c>
      <c r="P177" s="184">
        <v>76.966766387863601</v>
      </c>
    </row>
    <row r="178" spans="1:17" s="180" customFormat="1" ht="57" x14ac:dyDescent="0.25">
      <c r="A178" s="174" t="s">
        <v>898</v>
      </c>
      <c r="B178" s="177">
        <v>18</v>
      </c>
      <c r="C178" s="178" t="s">
        <v>386</v>
      </c>
      <c r="D178" s="177" t="s">
        <v>387</v>
      </c>
      <c r="E178" s="179">
        <v>69000</v>
      </c>
      <c r="F178" s="179">
        <v>3450</v>
      </c>
      <c r="G178" s="179">
        <v>65550</v>
      </c>
      <c r="H178" s="179">
        <v>69815.157890000002</v>
      </c>
      <c r="I178" s="179">
        <v>3490.7578899999999</v>
      </c>
      <c r="J178" s="179">
        <v>66324.399999999994</v>
      </c>
      <c r="K178" s="179">
        <v>815.15789000000007</v>
      </c>
      <c r="L178" s="179">
        <v>40.757890000000089</v>
      </c>
      <c r="M178" s="179">
        <v>774.4</v>
      </c>
      <c r="N178" s="176">
        <v>1.1675944230969926</v>
      </c>
      <c r="O178" s="176">
        <v>1.1675942956903291</v>
      </c>
      <c r="P178" s="176">
        <v>1.1675944298026066</v>
      </c>
    </row>
    <row r="179" spans="1:17" s="180" customFormat="1" ht="30" x14ac:dyDescent="0.25">
      <c r="A179" s="188" t="s">
        <v>1011</v>
      </c>
      <c r="B179" s="177"/>
      <c r="C179" s="181" t="s">
        <v>1012</v>
      </c>
      <c r="D179" s="177"/>
      <c r="E179" s="183">
        <v>0</v>
      </c>
      <c r="F179" s="183">
        <v>0</v>
      </c>
      <c r="G179" s="183">
        <v>0</v>
      </c>
      <c r="H179" s="183">
        <v>815.15789000000007</v>
      </c>
      <c r="I179" s="183">
        <v>40.757890000000089</v>
      </c>
      <c r="J179" s="183">
        <v>774.4</v>
      </c>
      <c r="K179" s="183">
        <v>815.15789000000007</v>
      </c>
      <c r="L179" s="183">
        <v>40.757890000000089</v>
      </c>
      <c r="M179" s="183">
        <v>774.4</v>
      </c>
      <c r="N179" s="186">
        <v>100</v>
      </c>
      <c r="O179" s="186">
        <v>100</v>
      </c>
      <c r="P179" s="186">
        <v>100</v>
      </c>
    </row>
    <row r="180" spans="1:17" s="174" customFormat="1" x14ac:dyDescent="0.25">
      <c r="A180" s="174" t="s">
        <v>899</v>
      </c>
      <c r="B180" s="175"/>
      <c r="C180" s="181" t="s">
        <v>900</v>
      </c>
      <c r="D180" s="182" t="s">
        <v>901</v>
      </c>
      <c r="E180" s="183">
        <v>69000</v>
      </c>
      <c r="F180" s="183">
        <v>3450</v>
      </c>
      <c r="G180" s="183">
        <v>65550</v>
      </c>
      <c r="H180" s="183">
        <v>69000</v>
      </c>
      <c r="I180" s="183">
        <v>3450</v>
      </c>
      <c r="J180" s="183">
        <v>65550</v>
      </c>
      <c r="K180" s="183">
        <v>0</v>
      </c>
      <c r="L180" s="183">
        <v>0</v>
      </c>
      <c r="M180" s="183">
        <v>0</v>
      </c>
      <c r="N180" s="186">
        <v>0</v>
      </c>
      <c r="O180" s="186">
        <v>0</v>
      </c>
      <c r="P180" s="186">
        <v>0</v>
      </c>
      <c r="Q180" s="180"/>
    </row>
    <row r="181" spans="1:17" s="180" customFormat="1" ht="57" x14ac:dyDescent="0.25">
      <c r="A181" s="174" t="s">
        <v>902</v>
      </c>
      <c r="B181" s="177">
        <v>19</v>
      </c>
      <c r="C181" s="178" t="s">
        <v>388</v>
      </c>
      <c r="D181" s="177" t="s">
        <v>389</v>
      </c>
      <c r="E181" s="179">
        <v>47468.76</v>
      </c>
      <c r="F181" s="179">
        <v>47468.76</v>
      </c>
      <c r="G181" s="179">
        <v>0</v>
      </c>
      <c r="H181" s="179">
        <v>47468.762999999999</v>
      </c>
      <c r="I181" s="179">
        <v>47468.762999999999</v>
      </c>
      <c r="J181" s="179">
        <v>0</v>
      </c>
      <c r="K181" s="179">
        <v>31816.785569999996</v>
      </c>
      <c r="L181" s="179">
        <v>31816.785569999996</v>
      </c>
      <c r="M181" s="179">
        <v>0</v>
      </c>
      <c r="N181" s="176">
        <v>67.026784687858836</v>
      </c>
      <c r="O181" s="176">
        <v>67.026784687858836</v>
      </c>
      <c r="P181" s="176" t="s">
        <v>466</v>
      </c>
    </row>
    <row r="182" spans="1:17" s="180" customFormat="1" ht="30" x14ac:dyDescent="0.25">
      <c r="A182" s="174" t="s">
        <v>903</v>
      </c>
      <c r="B182" s="177"/>
      <c r="C182" s="181" t="s">
        <v>904</v>
      </c>
      <c r="D182" s="182" t="s">
        <v>905</v>
      </c>
      <c r="E182" s="183">
        <v>346</v>
      </c>
      <c r="F182" s="183">
        <v>346</v>
      </c>
      <c r="G182" s="183">
        <v>0</v>
      </c>
      <c r="H182" s="183">
        <v>346</v>
      </c>
      <c r="I182" s="183">
        <v>346</v>
      </c>
      <c r="J182" s="183">
        <v>0</v>
      </c>
      <c r="K182" s="183">
        <v>0</v>
      </c>
      <c r="L182" s="183">
        <v>0</v>
      </c>
      <c r="M182" s="183">
        <v>0</v>
      </c>
      <c r="N182" s="184">
        <v>0</v>
      </c>
      <c r="O182" s="184">
        <v>0</v>
      </c>
      <c r="P182" s="184" t="s">
        <v>466</v>
      </c>
    </row>
    <row r="183" spans="1:17" s="180" customFormat="1" ht="45" x14ac:dyDescent="0.25">
      <c r="A183" s="174" t="s">
        <v>906</v>
      </c>
      <c r="B183" s="177"/>
      <c r="C183" s="181" t="s">
        <v>907</v>
      </c>
      <c r="D183" s="182" t="s">
        <v>908</v>
      </c>
      <c r="E183" s="183">
        <v>47122.76</v>
      </c>
      <c r="F183" s="183">
        <v>47122.76</v>
      </c>
      <c r="G183" s="183">
        <v>0</v>
      </c>
      <c r="H183" s="183">
        <v>47122.762999999999</v>
      </c>
      <c r="I183" s="183">
        <v>47122.762999999999</v>
      </c>
      <c r="J183" s="183">
        <v>0</v>
      </c>
      <c r="K183" s="183">
        <v>31816.785569999996</v>
      </c>
      <c r="L183" s="183">
        <v>31816.785569999996</v>
      </c>
      <c r="M183" s="183">
        <v>0</v>
      </c>
      <c r="N183" s="184">
        <v>67.518930437079831</v>
      </c>
      <c r="O183" s="184">
        <v>67.518930437079831</v>
      </c>
      <c r="P183" s="184" t="s">
        <v>466</v>
      </c>
    </row>
    <row r="184" spans="1:17" s="180" customFormat="1" ht="85.5" x14ac:dyDescent="0.25">
      <c r="A184" s="174" t="s">
        <v>909</v>
      </c>
      <c r="B184" s="177">
        <v>20</v>
      </c>
      <c r="C184" s="178" t="s">
        <v>390</v>
      </c>
      <c r="D184" s="177" t="s">
        <v>391</v>
      </c>
      <c r="E184" s="179">
        <v>1104540.53</v>
      </c>
      <c r="F184" s="179">
        <v>1104540.53</v>
      </c>
      <c r="G184" s="179">
        <v>0</v>
      </c>
      <c r="H184" s="179">
        <v>956753.43016999995</v>
      </c>
      <c r="I184" s="179">
        <v>956753.43016999995</v>
      </c>
      <c r="J184" s="179">
        <v>0</v>
      </c>
      <c r="K184" s="179">
        <v>476852.48960000003</v>
      </c>
      <c r="L184" s="179">
        <v>476852.48960000003</v>
      </c>
      <c r="M184" s="179">
        <v>0</v>
      </c>
      <c r="N184" s="176">
        <v>49.840687742846228</v>
      </c>
      <c r="O184" s="176">
        <v>49.840687742846228</v>
      </c>
      <c r="P184" s="176" t="s">
        <v>466</v>
      </c>
    </row>
    <row r="185" spans="1:17" s="180" customFormat="1" ht="135" x14ac:dyDescent="0.25">
      <c r="A185" s="174" t="s">
        <v>910</v>
      </c>
      <c r="B185" s="177"/>
      <c r="C185" s="181" t="s">
        <v>911</v>
      </c>
      <c r="D185" s="182" t="s">
        <v>912</v>
      </c>
      <c r="E185" s="183">
        <v>720673.17999999993</v>
      </c>
      <c r="F185" s="183">
        <v>720673.17999999993</v>
      </c>
      <c r="G185" s="183">
        <v>0</v>
      </c>
      <c r="H185" s="183">
        <v>720673.2</v>
      </c>
      <c r="I185" s="183">
        <v>720673.2</v>
      </c>
      <c r="J185" s="183">
        <v>0</v>
      </c>
      <c r="K185" s="183">
        <v>388139.00357</v>
      </c>
      <c r="L185" s="183">
        <v>388139.00357</v>
      </c>
      <c r="M185" s="183">
        <v>0</v>
      </c>
      <c r="N185" s="184">
        <v>53.857837861876924</v>
      </c>
      <c r="O185" s="184">
        <v>53.857837861876924</v>
      </c>
      <c r="P185" s="184" t="s">
        <v>466</v>
      </c>
    </row>
    <row r="186" spans="1:17" s="180" customFormat="1" ht="45" x14ac:dyDescent="0.25">
      <c r="A186" s="174" t="s">
        <v>913</v>
      </c>
      <c r="B186" s="177"/>
      <c r="C186" s="181" t="s">
        <v>914</v>
      </c>
      <c r="D186" s="182" t="s">
        <v>915</v>
      </c>
      <c r="E186" s="183">
        <v>150000</v>
      </c>
      <c r="F186" s="183">
        <v>150000</v>
      </c>
      <c r="G186" s="183">
        <v>0</v>
      </c>
      <c r="H186" s="183">
        <v>16828.727999999999</v>
      </c>
      <c r="I186" s="183">
        <v>16828.727999999999</v>
      </c>
      <c r="J186" s="183">
        <v>0</v>
      </c>
      <c r="K186" s="183">
        <v>13370</v>
      </c>
      <c r="L186" s="183">
        <v>13370</v>
      </c>
      <c r="M186" s="183">
        <v>0</v>
      </c>
      <c r="N186" s="184">
        <v>79.447478145704181</v>
      </c>
      <c r="O186" s="184">
        <v>79.447478145704181</v>
      </c>
      <c r="P186" s="184" t="s">
        <v>466</v>
      </c>
    </row>
    <row r="187" spans="1:17" s="174" customFormat="1" ht="45" x14ac:dyDescent="0.25">
      <c r="A187" s="174" t="s">
        <v>916</v>
      </c>
      <c r="B187" s="175"/>
      <c r="C187" s="181" t="s">
        <v>917</v>
      </c>
      <c r="D187" s="182" t="s">
        <v>918</v>
      </c>
      <c r="E187" s="183">
        <v>52360.4</v>
      </c>
      <c r="F187" s="183">
        <v>52360.4</v>
      </c>
      <c r="G187" s="183">
        <v>0</v>
      </c>
      <c r="H187" s="183">
        <v>52360.4</v>
      </c>
      <c r="I187" s="183">
        <v>52360.4</v>
      </c>
      <c r="J187" s="183">
        <v>0</v>
      </c>
      <c r="K187" s="183">
        <v>8116.45496</v>
      </c>
      <c r="L187" s="183">
        <v>8116.45496</v>
      </c>
      <c r="M187" s="183">
        <v>0</v>
      </c>
      <c r="N187" s="186">
        <v>15.501132458881139</v>
      </c>
      <c r="O187" s="186">
        <v>15.501132458881139</v>
      </c>
      <c r="P187" s="186" t="s">
        <v>466</v>
      </c>
      <c r="Q187" s="180"/>
    </row>
    <row r="188" spans="1:17" s="174" customFormat="1" ht="60" x14ac:dyDescent="0.25">
      <c r="A188" s="174" t="s">
        <v>919</v>
      </c>
      <c r="B188" s="175"/>
      <c r="C188" s="181" t="s">
        <v>920</v>
      </c>
      <c r="D188" s="182" t="s">
        <v>921</v>
      </c>
      <c r="E188" s="183">
        <v>15000</v>
      </c>
      <c r="F188" s="183">
        <v>15000</v>
      </c>
      <c r="G188" s="183">
        <v>0</v>
      </c>
      <c r="H188" s="183">
        <v>0</v>
      </c>
      <c r="I188" s="183">
        <v>0</v>
      </c>
      <c r="J188" s="183">
        <v>0</v>
      </c>
      <c r="K188" s="183">
        <v>0</v>
      </c>
      <c r="L188" s="183">
        <v>0</v>
      </c>
      <c r="M188" s="183">
        <v>0</v>
      </c>
      <c r="N188" s="186" t="s">
        <v>466</v>
      </c>
      <c r="O188" s="186" t="s">
        <v>466</v>
      </c>
      <c r="P188" s="186" t="s">
        <v>466</v>
      </c>
      <c r="Q188" s="180"/>
    </row>
    <row r="189" spans="1:17" s="174" customFormat="1" ht="45" x14ac:dyDescent="0.25">
      <c r="A189" s="174" t="s">
        <v>922</v>
      </c>
      <c r="B189" s="175"/>
      <c r="C189" s="181" t="s">
        <v>923</v>
      </c>
      <c r="D189" s="182" t="s">
        <v>924</v>
      </c>
      <c r="E189" s="183">
        <v>77714</v>
      </c>
      <c r="F189" s="183">
        <v>77714</v>
      </c>
      <c r="G189" s="183">
        <v>0</v>
      </c>
      <c r="H189" s="183">
        <v>77713.970050000004</v>
      </c>
      <c r="I189" s="183">
        <v>77713.970050000004</v>
      </c>
      <c r="J189" s="183">
        <v>0</v>
      </c>
      <c r="K189" s="183">
        <v>652.60716000000002</v>
      </c>
      <c r="L189" s="183">
        <v>652.60716000000002</v>
      </c>
      <c r="M189" s="183">
        <v>0</v>
      </c>
      <c r="N189" s="186">
        <v>0.83975527125962346</v>
      </c>
      <c r="O189" s="186">
        <v>0.83975527125962346</v>
      </c>
      <c r="P189" s="186" t="s">
        <v>466</v>
      </c>
      <c r="Q189" s="180"/>
    </row>
    <row r="190" spans="1:17" s="174" customFormat="1" ht="45" x14ac:dyDescent="0.25">
      <c r="A190" s="174" t="s">
        <v>925</v>
      </c>
      <c r="B190" s="175"/>
      <c r="C190" s="181" t="s">
        <v>926</v>
      </c>
      <c r="D190" s="182" t="s">
        <v>927</v>
      </c>
      <c r="E190" s="183">
        <v>88792.950000000012</v>
      </c>
      <c r="F190" s="183">
        <v>88792.950000000012</v>
      </c>
      <c r="G190" s="183">
        <v>0</v>
      </c>
      <c r="H190" s="183">
        <v>89177.132120000009</v>
      </c>
      <c r="I190" s="183">
        <v>89177.132120000009</v>
      </c>
      <c r="J190" s="183">
        <v>0</v>
      </c>
      <c r="K190" s="183">
        <v>66574.423909999998</v>
      </c>
      <c r="L190" s="183">
        <v>66574.423909999998</v>
      </c>
      <c r="M190" s="183">
        <v>0</v>
      </c>
      <c r="N190" s="186">
        <v>74.654143194933681</v>
      </c>
      <c r="O190" s="186">
        <v>74.654143194933681</v>
      </c>
      <c r="P190" s="186" t="s">
        <v>466</v>
      </c>
      <c r="Q190" s="180"/>
    </row>
    <row r="191" spans="1:17" s="180" customFormat="1" ht="42.75" x14ac:dyDescent="0.25">
      <c r="A191" s="174" t="s">
        <v>928</v>
      </c>
      <c r="B191" s="177">
        <v>21</v>
      </c>
      <c r="C191" s="178" t="s">
        <v>396</v>
      </c>
      <c r="D191" s="177" t="s">
        <v>929</v>
      </c>
      <c r="E191" s="179">
        <v>407217.70000000007</v>
      </c>
      <c r="F191" s="179">
        <v>4072.2000000000698</v>
      </c>
      <c r="G191" s="179">
        <v>403145.5</v>
      </c>
      <c r="H191" s="179">
        <v>436818.03036000003</v>
      </c>
      <c r="I191" s="179">
        <v>33672.530360000033</v>
      </c>
      <c r="J191" s="179">
        <v>403145.5</v>
      </c>
      <c r="K191" s="179">
        <v>308866.38417000003</v>
      </c>
      <c r="L191" s="179">
        <v>11831.731560000044</v>
      </c>
      <c r="M191" s="179">
        <v>297034.65260999999</v>
      </c>
      <c r="N191" s="176">
        <v>70.708249820972441</v>
      </c>
      <c r="O191" s="176">
        <v>35.137637217947507</v>
      </c>
      <c r="P191" s="176">
        <v>73.679267810257087</v>
      </c>
    </row>
    <row r="192" spans="1:17" s="174" customFormat="1" ht="30" x14ac:dyDescent="0.25">
      <c r="A192" s="174" t="s">
        <v>930</v>
      </c>
      <c r="B192" s="175"/>
      <c r="C192" s="181" t="s">
        <v>931</v>
      </c>
      <c r="D192" s="182" t="s">
        <v>932</v>
      </c>
      <c r="E192" s="183">
        <v>407217.70000000007</v>
      </c>
      <c r="F192" s="183">
        <v>4072.2000000000698</v>
      </c>
      <c r="G192" s="183">
        <v>403145.5</v>
      </c>
      <c r="H192" s="183">
        <v>436818.03036000003</v>
      </c>
      <c r="I192" s="183">
        <v>33672.530360000033</v>
      </c>
      <c r="J192" s="183">
        <v>403145.5</v>
      </c>
      <c r="K192" s="183">
        <v>308866.38417000003</v>
      </c>
      <c r="L192" s="183">
        <v>11831.731560000044</v>
      </c>
      <c r="M192" s="183">
        <v>297034.65260999999</v>
      </c>
      <c r="N192" s="186">
        <v>70.708249820972441</v>
      </c>
      <c r="O192" s="186">
        <v>35.137637217947507</v>
      </c>
      <c r="P192" s="186">
        <v>73.679267810257087</v>
      </c>
      <c r="Q192" s="180"/>
    </row>
    <row r="193" spans="1:17" s="180" customFormat="1" ht="71.25" x14ac:dyDescent="0.25">
      <c r="A193" s="174" t="s">
        <v>933</v>
      </c>
      <c r="B193" s="177">
        <v>22</v>
      </c>
      <c r="C193" s="178" t="s">
        <v>934</v>
      </c>
      <c r="D193" s="177" t="s">
        <v>392</v>
      </c>
      <c r="E193" s="179">
        <v>57577.75</v>
      </c>
      <c r="F193" s="179">
        <v>49927.850000000006</v>
      </c>
      <c r="G193" s="179">
        <v>7649.9000000000005</v>
      </c>
      <c r="H193" s="179">
        <v>64275.411000000007</v>
      </c>
      <c r="I193" s="179">
        <v>50627.826000000001</v>
      </c>
      <c r="J193" s="179">
        <v>13647.584999999999</v>
      </c>
      <c r="K193" s="179">
        <v>48636.005259999998</v>
      </c>
      <c r="L193" s="179">
        <v>43135.991450000001</v>
      </c>
      <c r="M193" s="179">
        <v>5500.0138099999995</v>
      </c>
      <c r="N193" s="176">
        <v>75.668135766568639</v>
      </c>
      <c r="O193" s="176">
        <v>85.202140518536197</v>
      </c>
      <c r="P193" s="176">
        <v>40.300271513238421</v>
      </c>
    </row>
    <row r="194" spans="1:17" s="180" customFormat="1" ht="45" x14ac:dyDescent="0.25">
      <c r="A194" s="174" t="s">
        <v>935</v>
      </c>
      <c r="B194" s="177"/>
      <c r="C194" s="181" t="s">
        <v>936</v>
      </c>
      <c r="D194" s="182" t="s">
        <v>937</v>
      </c>
      <c r="E194" s="183">
        <v>7328.5300000000007</v>
      </c>
      <c r="F194" s="183">
        <v>366.43000000000029</v>
      </c>
      <c r="G194" s="183">
        <v>6962.1</v>
      </c>
      <c r="H194" s="183">
        <v>7328.5259999999998</v>
      </c>
      <c r="I194" s="183">
        <v>366.42599999999948</v>
      </c>
      <c r="J194" s="183">
        <v>6962.1</v>
      </c>
      <c r="K194" s="183">
        <v>5540.808</v>
      </c>
      <c r="L194" s="183">
        <v>277.04019000000062</v>
      </c>
      <c r="M194" s="183">
        <v>5263.7678099999994</v>
      </c>
      <c r="N194" s="184">
        <v>75.606035920456577</v>
      </c>
      <c r="O194" s="184">
        <v>75.60604051022608</v>
      </c>
      <c r="P194" s="184">
        <v>75.606035678889981</v>
      </c>
    </row>
    <row r="195" spans="1:17" s="180" customFormat="1" ht="60" x14ac:dyDescent="0.25">
      <c r="A195" s="174" t="s">
        <v>938</v>
      </c>
      <c r="B195" s="177"/>
      <c r="C195" s="181" t="s">
        <v>939</v>
      </c>
      <c r="D195" s="182" t="s">
        <v>940</v>
      </c>
      <c r="E195" s="183">
        <v>22615</v>
      </c>
      <c r="F195" s="183">
        <v>22615</v>
      </c>
      <c r="G195" s="183">
        <v>0</v>
      </c>
      <c r="H195" s="183">
        <v>28612.685000000001</v>
      </c>
      <c r="I195" s="183">
        <v>22615</v>
      </c>
      <c r="J195" s="183">
        <v>5997.6850000000004</v>
      </c>
      <c r="K195" s="183">
        <v>23033.643</v>
      </c>
      <c r="L195" s="183">
        <v>23033.643</v>
      </c>
      <c r="M195" s="183">
        <v>0</v>
      </c>
      <c r="N195" s="184">
        <v>80.501508334502674</v>
      </c>
      <c r="O195" s="184">
        <v>101.85117399955782</v>
      </c>
      <c r="P195" s="184">
        <v>0</v>
      </c>
    </row>
    <row r="196" spans="1:17" s="180" customFormat="1" ht="60" x14ac:dyDescent="0.25">
      <c r="A196" s="174" t="s">
        <v>941</v>
      </c>
      <c r="B196" s="177"/>
      <c r="C196" s="181" t="s">
        <v>942</v>
      </c>
      <c r="D196" s="182" t="s">
        <v>943</v>
      </c>
      <c r="E196" s="183">
        <v>1000</v>
      </c>
      <c r="F196" s="183">
        <v>1000</v>
      </c>
      <c r="G196" s="183">
        <v>0</v>
      </c>
      <c r="H196" s="183">
        <v>1000</v>
      </c>
      <c r="I196" s="183">
        <v>1000</v>
      </c>
      <c r="J196" s="183">
        <v>0</v>
      </c>
      <c r="K196" s="183">
        <v>350</v>
      </c>
      <c r="L196" s="183">
        <v>350</v>
      </c>
      <c r="M196" s="183">
        <v>0</v>
      </c>
      <c r="N196" s="184">
        <v>35</v>
      </c>
      <c r="O196" s="184">
        <v>35</v>
      </c>
      <c r="P196" s="184" t="s">
        <v>466</v>
      </c>
    </row>
    <row r="197" spans="1:17" s="180" customFormat="1" ht="60" x14ac:dyDescent="0.25">
      <c r="A197" s="174" t="s">
        <v>944</v>
      </c>
      <c r="B197" s="177"/>
      <c r="C197" s="181" t="s">
        <v>945</v>
      </c>
      <c r="D197" s="182" t="s">
        <v>946</v>
      </c>
      <c r="E197" s="183">
        <v>22161.420000000002</v>
      </c>
      <c r="F197" s="183">
        <v>22161.420000000002</v>
      </c>
      <c r="G197" s="183">
        <v>0</v>
      </c>
      <c r="H197" s="183">
        <v>22161.4</v>
      </c>
      <c r="I197" s="183">
        <v>22161.4</v>
      </c>
      <c r="J197" s="183">
        <v>0</v>
      </c>
      <c r="K197" s="183">
        <v>15932.874260000001</v>
      </c>
      <c r="L197" s="183">
        <v>15932.874260000001</v>
      </c>
      <c r="M197" s="183">
        <v>0</v>
      </c>
      <c r="N197" s="184">
        <v>71.894709991246046</v>
      </c>
      <c r="O197" s="184">
        <v>71.894709991246046</v>
      </c>
      <c r="P197" s="184" t="s">
        <v>466</v>
      </c>
    </row>
    <row r="198" spans="1:17" s="174" customFormat="1" ht="75" x14ac:dyDescent="0.25">
      <c r="A198" s="174" t="s">
        <v>947</v>
      </c>
      <c r="B198" s="175"/>
      <c r="C198" s="181" t="s">
        <v>948</v>
      </c>
      <c r="D198" s="182" t="s">
        <v>949</v>
      </c>
      <c r="E198" s="183">
        <v>724</v>
      </c>
      <c r="F198" s="183">
        <v>36.200000000000045</v>
      </c>
      <c r="G198" s="183">
        <v>687.8</v>
      </c>
      <c r="H198" s="183">
        <v>724</v>
      </c>
      <c r="I198" s="183">
        <v>36.200000000000045</v>
      </c>
      <c r="J198" s="183">
        <v>687.8</v>
      </c>
      <c r="K198" s="183">
        <v>248.68</v>
      </c>
      <c r="L198" s="183">
        <v>12.433999999999997</v>
      </c>
      <c r="M198" s="183">
        <v>236.24600000000001</v>
      </c>
      <c r="N198" s="186">
        <v>34.348066298342545</v>
      </c>
      <c r="O198" s="186">
        <v>34.348066298342488</v>
      </c>
      <c r="P198" s="186">
        <v>34.348066298342545</v>
      </c>
      <c r="Q198" s="180"/>
    </row>
    <row r="199" spans="1:17" s="174" customFormat="1" ht="30" x14ac:dyDescent="0.25">
      <c r="A199" s="174" t="s">
        <v>950</v>
      </c>
      <c r="B199" s="175"/>
      <c r="C199" s="181" t="s">
        <v>951</v>
      </c>
      <c r="D199" s="182" t="s">
        <v>952</v>
      </c>
      <c r="E199" s="183">
        <v>3748.8</v>
      </c>
      <c r="F199" s="183">
        <v>3748.8</v>
      </c>
      <c r="G199" s="183">
        <v>0</v>
      </c>
      <c r="H199" s="183">
        <v>4448.8</v>
      </c>
      <c r="I199" s="183">
        <v>4448.8</v>
      </c>
      <c r="J199" s="183">
        <v>0</v>
      </c>
      <c r="K199" s="183">
        <v>3530</v>
      </c>
      <c r="L199" s="183">
        <v>3530</v>
      </c>
      <c r="M199" s="183">
        <v>0</v>
      </c>
      <c r="N199" s="186">
        <v>79.347239705089009</v>
      </c>
      <c r="O199" s="186">
        <v>79.347239705089009</v>
      </c>
      <c r="P199" s="186" t="s">
        <v>466</v>
      </c>
      <c r="Q199" s="180"/>
    </row>
    <row r="200" spans="1:17" s="180" customFormat="1" ht="57" x14ac:dyDescent="0.25">
      <c r="A200" s="174" t="s">
        <v>953</v>
      </c>
      <c r="B200" s="177">
        <v>23</v>
      </c>
      <c r="C200" s="178" t="s">
        <v>393</v>
      </c>
      <c r="D200" s="177" t="s">
        <v>394</v>
      </c>
      <c r="E200" s="179">
        <v>385033.92999999993</v>
      </c>
      <c r="F200" s="179">
        <v>3850.4299999999989</v>
      </c>
      <c r="G200" s="179">
        <v>381183.49999999994</v>
      </c>
      <c r="H200" s="179">
        <v>385033.96899999998</v>
      </c>
      <c r="I200" s="179">
        <v>3850.4689999999741</v>
      </c>
      <c r="J200" s="179">
        <v>381183.5</v>
      </c>
      <c r="K200" s="179">
        <v>263064.41771000007</v>
      </c>
      <c r="L200" s="179">
        <v>2630.7339800000395</v>
      </c>
      <c r="M200" s="179">
        <v>260433.68373000002</v>
      </c>
      <c r="N200" s="176">
        <v>68.322392019910353</v>
      </c>
      <c r="O200" s="176">
        <v>68.322429813096988</v>
      </c>
      <c r="P200" s="176">
        <v>68.322391638148034</v>
      </c>
    </row>
    <row r="201" spans="1:17" s="174" customFormat="1" ht="45" x14ac:dyDescent="0.25">
      <c r="A201" s="174" t="s">
        <v>954</v>
      </c>
      <c r="B201" s="175"/>
      <c r="C201" s="181" t="s">
        <v>955</v>
      </c>
      <c r="D201" s="182" t="s">
        <v>956</v>
      </c>
      <c r="E201" s="183">
        <v>3086.5</v>
      </c>
      <c r="F201" s="183">
        <v>30.900000000000091</v>
      </c>
      <c r="G201" s="183">
        <v>3055.6</v>
      </c>
      <c r="H201" s="183">
        <v>3086.5</v>
      </c>
      <c r="I201" s="183">
        <v>30.900000000000091</v>
      </c>
      <c r="J201" s="183">
        <v>3055.6</v>
      </c>
      <c r="K201" s="183">
        <v>3086.5</v>
      </c>
      <c r="L201" s="183">
        <v>30.900000000000091</v>
      </c>
      <c r="M201" s="183">
        <v>3055.6</v>
      </c>
      <c r="N201" s="186">
        <v>100</v>
      </c>
      <c r="O201" s="186">
        <v>100</v>
      </c>
      <c r="P201" s="186">
        <v>100</v>
      </c>
      <c r="Q201" s="180"/>
    </row>
    <row r="202" spans="1:17" s="174" customFormat="1" ht="30" x14ac:dyDescent="0.25">
      <c r="A202" s="174" t="s">
        <v>957</v>
      </c>
      <c r="B202" s="175"/>
      <c r="C202" s="181" t="s">
        <v>958</v>
      </c>
      <c r="D202" s="182" t="s">
        <v>959</v>
      </c>
      <c r="E202" s="183">
        <v>292200.39999999997</v>
      </c>
      <c r="F202" s="183">
        <v>2922</v>
      </c>
      <c r="G202" s="183">
        <v>289278.39999999997</v>
      </c>
      <c r="H202" s="183">
        <v>292200.495</v>
      </c>
      <c r="I202" s="183">
        <v>2922.0949999999721</v>
      </c>
      <c r="J202" s="183">
        <v>289278.40000000002</v>
      </c>
      <c r="K202" s="183">
        <v>170230.94371000005</v>
      </c>
      <c r="L202" s="183">
        <v>1702.3599800000375</v>
      </c>
      <c r="M202" s="183">
        <v>168528.58373000001</v>
      </c>
      <c r="N202" s="186">
        <v>58.258266711697402</v>
      </c>
      <c r="O202" s="186">
        <v>58.258201050960146</v>
      </c>
      <c r="P202" s="186">
        <v>58.258267374957825</v>
      </c>
      <c r="Q202" s="180"/>
    </row>
    <row r="203" spans="1:17" s="174" customFormat="1" ht="30" x14ac:dyDescent="0.25">
      <c r="A203" s="174" t="s">
        <v>960</v>
      </c>
      <c r="B203" s="175"/>
      <c r="C203" s="181" t="s">
        <v>961</v>
      </c>
      <c r="D203" s="182" t="s">
        <v>962</v>
      </c>
      <c r="E203" s="183">
        <v>89747.03</v>
      </c>
      <c r="F203" s="183">
        <v>897.52999999999884</v>
      </c>
      <c r="G203" s="183">
        <v>88849.5</v>
      </c>
      <c r="H203" s="183">
        <v>89746.974000000002</v>
      </c>
      <c r="I203" s="183">
        <v>897.47400000000198</v>
      </c>
      <c r="J203" s="183">
        <v>88849.5</v>
      </c>
      <c r="K203" s="183">
        <v>89746.974000000002</v>
      </c>
      <c r="L203" s="183">
        <v>897.47400000000198</v>
      </c>
      <c r="M203" s="183">
        <v>88849.5</v>
      </c>
      <c r="N203" s="186">
        <v>100</v>
      </c>
      <c r="O203" s="186">
        <v>100</v>
      </c>
      <c r="P203" s="186">
        <v>100</v>
      </c>
      <c r="Q203" s="180"/>
    </row>
    <row r="204" spans="1:17" s="180" customFormat="1" ht="57" x14ac:dyDescent="0.25">
      <c r="A204" s="174" t="s">
        <v>963</v>
      </c>
      <c r="B204" s="177">
        <v>24</v>
      </c>
      <c r="C204" s="178" t="s">
        <v>427</v>
      </c>
      <c r="D204" s="177" t="s">
        <v>428</v>
      </c>
      <c r="E204" s="190">
        <v>293367.73</v>
      </c>
      <c r="F204" s="190">
        <v>97944.729999999981</v>
      </c>
      <c r="G204" s="190">
        <v>195423.00000000003</v>
      </c>
      <c r="H204" s="179">
        <v>297897.69069999998</v>
      </c>
      <c r="I204" s="179">
        <v>102474.69070000001</v>
      </c>
      <c r="J204" s="179">
        <v>195423</v>
      </c>
      <c r="K204" s="179">
        <v>232006.06685999996</v>
      </c>
      <c r="L204" s="179">
        <v>68103.35775999997</v>
      </c>
      <c r="M204" s="179">
        <v>163902.70910000001</v>
      </c>
      <c r="N204" s="176">
        <v>77.881122983811025</v>
      </c>
      <c r="O204" s="176">
        <v>66.458710238390566</v>
      </c>
      <c r="P204" s="176">
        <v>83.870736351401831</v>
      </c>
    </row>
    <row r="205" spans="1:17" s="180" customFormat="1" x14ac:dyDescent="0.25">
      <c r="A205" s="174" t="s">
        <v>964</v>
      </c>
      <c r="B205" s="177"/>
      <c r="C205" s="181" t="s">
        <v>965</v>
      </c>
      <c r="D205" s="182" t="s">
        <v>966</v>
      </c>
      <c r="E205" s="183">
        <v>9492.02</v>
      </c>
      <c r="F205" s="183">
        <v>94.920000000000073</v>
      </c>
      <c r="G205" s="183">
        <v>9397.1</v>
      </c>
      <c r="H205" s="183">
        <v>9492.020199999999</v>
      </c>
      <c r="I205" s="183">
        <v>94.920199999998658</v>
      </c>
      <c r="J205" s="183">
        <v>9397.1</v>
      </c>
      <c r="K205" s="183">
        <v>9492.02</v>
      </c>
      <c r="L205" s="183">
        <v>94.920200000000477</v>
      </c>
      <c r="M205" s="183">
        <v>9397.0998</v>
      </c>
      <c r="N205" s="184">
        <v>99.999997892967002</v>
      </c>
      <c r="O205" s="184">
        <v>100.0000000000019</v>
      </c>
      <c r="P205" s="184">
        <v>99.999997871683803</v>
      </c>
    </row>
    <row r="206" spans="1:17" s="180" customFormat="1" ht="30" x14ac:dyDescent="0.25">
      <c r="A206" s="174" t="s">
        <v>967</v>
      </c>
      <c r="B206" s="177"/>
      <c r="C206" s="181" t="s">
        <v>968</v>
      </c>
      <c r="D206" s="182" t="s">
        <v>969</v>
      </c>
      <c r="E206" s="183">
        <v>187904.95</v>
      </c>
      <c r="F206" s="183">
        <v>1879.0499999999884</v>
      </c>
      <c r="G206" s="183">
        <v>186025.90000000002</v>
      </c>
      <c r="H206" s="183">
        <v>187904.94949</v>
      </c>
      <c r="I206" s="183">
        <v>1879.0494900000049</v>
      </c>
      <c r="J206" s="183">
        <v>186025.9</v>
      </c>
      <c r="K206" s="183">
        <v>156066.272</v>
      </c>
      <c r="L206" s="183">
        <v>1560.6626999999862</v>
      </c>
      <c r="M206" s="183">
        <v>154505.60930000001</v>
      </c>
      <c r="N206" s="184">
        <v>83.055966553081987</v>
      </c>
      <c r="O206" s="184">
        <v>83.055965705298277</v>
      </c>
      <c r="P206" s="184">
        <v>83.055966561645462</v>
      </c>
    </row>
    <row r="207" spans="1:17" s="180" customFormat="1" ht="45" x14ac:dyDescent="0.25">
      <c r="A207" s="174" t="s">
        <v>970</v>
      </c>
      <c r="B207" s="177"/>
      <c r="C207" s="181" t="s">
        <v>971</v>
      </c>
      <c r="D207" s="182" t="s">
        <v>972</v>
      </c>
      <c r="E207" s="183">
        <v>11250</v>
      </c>
      <c r="F207" s="183">
        <v>11250</v>
      </c>
      <c r="G207" s="183">
        <v>0</v>
      </c>
      <c r="H207" s="183">
        <v>11250.00001</v>
      </c>
      <c r="I207" s="183">
        <v>11250.00001</v>
      </c>
      <c r="J207" s="183">
        <v>0</v>
      </c>
      <c r="K207" s="183">
        <v>8185.6299800000006</v>
      </c>
      <c r="L207" s="183">
        <v>8185.6299800000006</v>
      </c>
      <c r="M207" s="183">
        <v>0</v>
      </c>
      <c r="N207" s="184">
        <v>72.761155313101199</v>
      </c>
      <c r="O207" s="184">
        <v>72.761155313101199</v>
      </c>
      <c r="P207" s="184" t="s">
        <v>466</v>
      </c>
    </row>
    <row r="208" spans="1:17" s="180" customFormat="1" ht="38.25" customHeight="1" x14ac:dyDescent="0.25">
      <c r="A208" s="174" t="s">
        <v>973</v>
      </c>
      <c r="B208" s="177"/>
      <c r="C208" s="181" t="s">
        <v>974</v>
      </c>
      <c r="D208" s="182" t="s">
        <v>975</v>
      </c>
      <c r="E208" s="183">
        <v>1630.42</v>
      </c>
      <c r="F208" s="183">
        <v>1630.42</v>
      </c>
      <c r="G208" s="183">
        <v>0</v>
      </c>
      <c r="H208" s="183">
        <v>1630.4</v>
      </c>
      <c r="I208" s="183">
        <v>1630.4</v>
      </c>
      <c r="J208" s="183">
        <v>0</v>
      </c>
      <c r="K208" s="183">
        <v>1000</v>
      </c>
      <c r="L208" s="183">
        <v>1000</v>
      </c>
      <c r="M208" s="183">
        <v>0</v>
      </c>
      <c r="N208" s="184">
        <v>61.334641805691845</v>
      </c>
      <c r="O208" s="184">
        <v>61.334641805691845</v>
      </c>
      <c r="P208" s="184" t="s">
        <v>466</v>
      </c>
    </row>
    <row r="209" spans="1:17" s="180" customFormat="1" ht="38.25" customHeight="1" x14ac:dyDescent="0.25">
      <c r="A209" s="174" t="s">
        <v>976</v>
      </c>
      <c r="B209" s="177"/>
      <c r="C209" s="181" t="s">
        <v>977</v>
      </c>
      <c r="D209" s="182" t="s">
        <v>978</v>
      </c>
      <c r="E209" s="183">
        <v>16168.3</v>
      </c>
      <c r="F209" s="183">
        <v>16168.3</v>
      </c>
      <c r="G209" s="183">
        <v>0</v>
      </c>
      <c r="H209" s="183">
        <v>20698.3</v>
      </c>
      <c r="I209" s="183">
        <v>20698.3</v>
      </c>
      <c r="J209" s="183">
        <v>0</v>
      </c>
      <c r="K209" s="183">
        <v>14248.974289999998</v>
      </c>
      <c r="L209" s="183">
        <v>14248.974289999998</v>
      </c>
      <c r="M209" s="183">
        <v>0</v>
      </c>
      <c r="N209" s="184">
        <v>68.841278220916692</v>
      </c>
      <c r="O209" s="184">
        <v>68.841278220916692</v>
      </c>
      <c r="P209" s="184" t="s">
        <v>466</v>
      </c>
    </row>
    <row r="210" spans="1:17" s="180" customFormat="1" ht="38.25" customHeight="1" x14ac:dyDescent="0.25">
      <c r="A210" s="174" t="s">
        <v>979</v>
      </c>
      <c r="B210" s="177"/>
      <c r="C210" s="181" t="s">
        <v>980</v>
      </c>
      <c r="D210" s="182" t="s">
        <v>981</v>
      </c>
      <c r="E210" s="183">
        <v>8396.7900000000009</v>
      </c>
      <c r="F210" s="183">
        <v>8396.7900000000009</v>
      </c>
      <c r="G210" s="183">
        <v>0</v>
      </c>
      <c r="H210" s="183">
        <v>8396.7999999999993</v>
      </c>
      <c r="I210" s="183">
        <v>8396.7999999999993</v>
      </c>
      <c r="J210" s="183">
        <v>0</v>
      </c>
      <c r="K210" s="183">
        <v>970.85</v>
      </c>
      <c r="L210" s="183">
        <v>970.85</v>
      </c>
      <c r="M210" s="183">
        <v>0</v>
      </c>
      <c r="N210" s="184">
        <v>11.562142721036587</v>
      </c>
      <c r="O210" s="184">
        <v>11.562142721036587</v>
      </c>
      <c r="P210" s="184" t="s">
        <v>466</v>
      </c>
    </row>
    <row r="211" spans="1:17" s="180" customFormat="1" ht="38.25" customHeight="1" x14ac:dyDescent="0.25">
      <c r="A211" s="174" t="s">
        <v>982</v>
      </c>
      <c r="B211" s="177"/>
      <c r="C211" s="181" t="s">
        <v>983</v>
      </c>
      <c r="D211" s="182" t="s">
        <v>984</v>
      </c>
      <c r="E211" s="183">
        <v>58525.25</v>
      </c>
      <c r="F211" s="183">
        <v>58525.25</v>
      </c>
      <c r="G211" s="183">
        <v>0</v>
      </c>
      <c r="H211" s="183">
        <v>58525.220999999998</v>
      </c>
      <c r="I211" s="183">
        <v>58525.220999999998</v>
      </c>
      <c r="J211" s="183">
        <v>0</v>
      </c>
      <c r="K211" s="183">
        <v>42042.320589999988</v>
      </c>
      <c r="L211" s="183">
        <v>42042.320589999988</v>
      </c>
      <c r="M211" s="183">
        <v>0</v>
      </c>
      <c r="N211" s="184">
        <v>71.836244052799032</v>
      </c>
      <c r="O211" s="184">
        <v>71.836244052799032</v>
      </c>
      <c r="P211" s="184" t="s">
        <v>466</v>
      </c>
    </row>
    <row r="212" spans="1:17" s="180" customFormat="1" ht="57" x14ac:dyDescent="0.25">
      <c r="A212" s="174" t="s">
        <v>985</v>
      </c>
      <c r="B212" s="177">
        <v>25</v>
      </c>
      <c r="C212" s="178" t="s">
        <v>395</v>
      </c>
      <c r="D212" s="177" t="s">
        <v>397</v>
      </c>
      <c r="E212" s="179">
        <v>511004.41000000003</v>
      </c>
      <c r="F212" s="179">
        <v>48018.910000000025</v>
      </c>
      <c r="G212" s="179">
        <v>462985.5</v>
      </c>
      <c r="H212" s="179">
        <v>469780.97428000008</v>
      </c>
      <c r="I212" s="179">
        <v>47562.874280000062</v>
      </c>
      <c r="J212" s="179">
        <v>422218.1</v>
      </c>
      <c r="K212" s="179">
        <v>434778.60154999996</v>
      </c>
      <c r="L212" s="179">
        <v>33867.596770000033</v>
      </c>
      <c r="M212" s="179">
        <v>400911.00477999996</v>
      </c>
      <c r="N212" s="176">
        <v>92.549214496469176</v>
      </c>
      <c r="O212" s="176">
        <v>71.205950613125964</v>
      </c>
      <c r="P212" s="176">
        <v>94.953533441602815</v>
      </c>
    </row>
    <row r="213" spans="1:17" s="180" customFormat="1" ht="30" x14ac:dyDescent="0.25">
      <c r="A213" s="174" t="s">
        <v>986</v>
      </c>
      <c r="B213" s="177"/>
      <c r="C213" s="181" t="s">
        <v>987</v>
      </c>
      <c r="D213" s="182" t="s">
        <v>988</v>
      </c>
      <c r="E213" s="183">
        <v>10787.18</v>
      </c>
      <c r="F213" s="183">
        <v>10787.18</v>
      </c>
      <c r="G213" s="183">
        <v>0</v>
      </c>
      <c r="H213" s="183">
        <v>10787.2</v>
      </c>
      <c r="I213" s="183">
        <v>10787.2</v>
      </c>
      <c r="J213" s="183">
        <v>0</v>
      </c>
      <c r="K213" s="183">
        <v>5953.3230000000003</v>
      </c>
      <c r="L213" s="183">
        <v>5953.3230000000003</v>
      </c>
      <c r="M213" s="183">
        <v>0</v>
      </c>
      <c r="N213" s="184">
        <v>55.188770023731827</v>
      </c>
      <c r="O213" s="184">
        <v>55.188770023731827</v>
      </c>
      <c r="P213" s="184" t="s">
        <v>466</v>
      </c>
    </row>
    <row r="214" spans="1:17" s="180" customFormat="1" ht="30" x14ac:dyDescent="0.25">
      <c r="A214" s="174" t="s">
        <v>989</v>
      </c>
      <c r="B214" s="177"/>
      <c r="C214" s="181" t="s">
        <v>990</v>
      </c>
      <c r="D214" s="182" t="s">
        <v>991</v>
      </c>
      <c r="E214" s="183">
        <v>467662.15</v>
      </c>
      <c r="F214" s="183">
        <v>4676.6500000000233</v>
      </c>
      <c r="G214" s="183">
        <v>462985.5</v>
      </c>
      <c r="H214" s="183">
        <v>426482.92928000004</v>
      </c>
      <c r="I214" s="183">
        <v>4264.8292800000636</v>
      </c>
      <c r="J214" s="183">
        <v>422218.1</v>
      </c>
      <c r="K214" s="183">
        <v>404960.61087999999</v>
      </c>
      <c r="L214" s="183">
        <v>4049.6061000000336</v>
      </c>
      <c r="M214" s="183">
        <v>400911.00477999996</v>
      </c>
      <c r="N214" s="184">
        <v>94.953533442397188</v>
      </c>
      <c r="O214" s="184">
        <v>94.953533521041038</v>
      </c>
      <c r="P214" s="184">
        <v>94.953533441602815</v>
      </c>
    </row>
    <row r="215" spans="1:17" s="174" customFormat="1" ht="45" x14ac:dyDescent="0.25">
      <c r="A215" s="174" t="s">
        <v>992</v>
      </c>
      <c r="B215" s="175"/>
      <c r="C215" s="181" t="s">
        <v>993</v>
      </c>
      <c r="D215" s="182" t="s">
        <v>994</v>
      </c>
      <c r="E215" s="183">
        <v>32555.08</v>
      </c>
      <c r="F215" s="183">
        <v>32555.08</v>
      </c>
      <c r="G215" s="183">
        <v>0</v>
      </c>
      <c r="H215" s="183">
        <v>32510.845000000001</v>
      </c>
      <c r="I215" s="183">
        <v>32510.845000000001</v>
      </c>
      <c r="J215" s="183">
        <v>0</v>
      </c>
      <c r="K215" s="183">
        <v>23864.667670000003</v>
      </c>
      <c r="L215" s="183">
        <v>23864.667670000003</v>
      </c>
      <c r="M215" s="183">
        <v>0</v>
      </c>
      <c r="N215" s="186">
        <v>73.405251909016826</v>
      </c>
      <c r="O215" s="186">
        <v>73.405251909016826</v>
      </c>
      <c r="P215" s="186" t="s">
        <v>466</v>
      </c>
      <c r="Q215" s="180"/>
    </row>
    <row r="216" spans="1:17" s="180" customFormat="1" ht="57" x14ac:dyDescent="0.25">
      <c r="A216" s="174" t="s">
        <v>995</v>
      </c>
      <c r="B216" s="177">
        <v>26</v>
      </c>
      <c r="C216" s="178" t="s">
        <v>398</v>
      </c>
      <c r="D216" s="177" t="s">
        <v>399</v>
      </c>
      <c r="E216" s="190">
        <v>9240</v>
      </c>
      <c r="F216" s="190">
        <v>9240</v>
      </c>
      <c r="G216" s="190">
        <v>0</v>
      </c>
      <c r="H216" s="179">
        <v>9240</v>
      </c>
      <c r="I216" s="179">
        <v>9240</v>
      </c>
      <c r="J216" s="179">
        <v>0</v>
      </c>
      <c r="K216" s="179">
        <v>2894.08</v>
      </c>
      <c r="L216" s="179">
        <v>2894.08</v>
      </c>
      <c r="M216" s="179">
        <v>0</v>
      </c>
      <c r="N216" s="190">
        <v>31.32121212121212</v>
      </c>
      <c r="O216" s="190">
        <v>31.32121212121212</v>
      </c>
      <c r="P216" s="190" t="s">
        <v>466</v>
      </c>
    </row>
    <row r="217" spans="1:17" s="180" customFormat="1" ht="30" x14ac:dyDescent="0.25">
      <c r="A217" s="174" t="s">
        <v>996</v>
      </c>
      <c r="B217" s="177"/>
      <c r="C217" s="181" t="s">
        <v>997</v>
      </c>
      <c r="D217" s="182" t="s">
        <v>998</v>
      </c>
      <c r="E217" s="183">
        <v>9240</v>
      </c>
      <c r="F217" s="183">
        <v>9240</v>
      </c>
      <c r="G217" s="183">
        <v>0</v>
      </c>
      <c r="H217" s="183">
        <v>9240</v>
      </c>
      <c r="I217" s="183">
        <v>9240</v>
      </c>
      <c r="J217" s="183">
        <v>0</v>
      </c>
      <c r="K217" s="183">
        <v>2894.08</v>
      </c>
      <c r="L217" s="183">
        <v>2894.08</v>
      </c>
      <c r="M217" s="183">
        <v>0</v>
      </c>
      <c r="N217" s="186">
        <v>31.32121212121212</v>
      </c>
      <c r="O217" s="186">
        <v>31.32121212121212</v>
      </c>
      <c r="P217" s="186" t="s">
        <v>466</v>
      </c>
    </row>
    <row r="218" spans="1:17" s="180" customFormat="1" ht="16.5" x14ac:dyDescent="0.25">
      <c r="A218" s="174"/>
      <c r="B218" s="177"/>
      <c r="C218" s="178" t="s">
        <v>400</v>
      </c>
      <c r="D218" s="177"/>
      <c r="E218" s="190">
        <v>4670320.5269999998</v>
      </c>
      <c r="F218" s="190">
        <v>4548339.1269999994</v>
      </c>
      <c r="G218" s="190">
        <v>121981.4</v>
      </c>
      <c r="H218" s="179">
        <v>3885726.32</v>
      </c>
      <c r="I218" s="179">
        <v>3519181.8699999996</v>
      </c>
      <c r="J218" s="179">
        <v>366544.45</v>
      </c>
      <c r="K218" s="179">
        <v>1918261.07</v>
      </c>
      <c r="L218" s="179">
        <v>1601907.6400000001</v>
      </c>
      <c r="M218" s="179">
        <v>316353.43</v>
      </c>
      <c r="N218" s="176">
        <v>49.366859938813192</v>
      </c>
      <c r="O218" s="176">
        <v>45.519319522977661</v>
      </c>
      <c r="P218" s="176">
        <v>86.306975866092088</v>
      </c>
    </row>
    <row r="219" spans="1:17" ht="37.5" x14ac:dyDescent="0.3">
      <c r="B219" s="218"/>
      <c r="C219" s="219" t="s">
        <v>401</v>
      </c>
      <c r="D219" s="220"/>
      <c r="E219" s="221">
        <v>62272688.361000001</v>
      </c>
      <c r="F219" s="221">
        <v>42620784.680999994</v>
      </c>
      <c r="G219" s="221">
        <v>19651903.679999996</v>
      </c>
      <c r="H219" s="221">
        <v>64543283.26901</v>
      </c>
      <c r="I219" s="221">
        <v>44246495.878250003</v>
      </c>
      <c r="J219" s="221">
        <v>20296787.390759997</v>
      </c>
      <c r="K219" s="221">
        <v>43541257.780099995</v>
      </c>
      <c r="L219" s="221">
        <v>28773778.727310002</v>
      </c>
      <c r="M219" s="221">
        <v>14767479.052789995</v>
      </c>
      <c r="N219" s="221">
        <v>67.460556040547786</v>
      </c>
      <c r="O219" s="221">
        <v>65.03063837300202</v>
      </c>
      <c r="P219" s="221">
        <v>72.757716620280561</v>
      </c>
      <c r="Q219" s="180"/>
    </row>
    <row r="221" spans="1:17" ht="15" customHeight="1" x14ac:dyDescent="0.25">
      <c r="C221" s="320" t="s">
        <v>430</v>
      </c>
      <c r="D221" s="320"/>
      <c r="E221" s="320"/>
      <c r="F221" s="320"/>
      <c r="G221" s="320"/>
      <c r="H221" s="320"/>
      <c r="I221" s="320"/>
      <c r="J221" s="320"/>
      <c r="K221" s="320"/>
      <c r="L221" s="320"/>
      <c r="M221" s="320"/>
      <c r="N221" s="320"/>
      <c r="O221" s="320"/>
      <c r="P221" s="320"/>
    </row>
    <row r="222" spans="1:17" x14ac:dyDescent="0.25">
      <c r="A222" s="191"/>
      <c r="I222" s="192"/>
      <c r="J222" s="192"/>
    </row>
    <row r="223" spans="1:17" x14ac:dyDescent="0.25">
      <c r="H223" s="192"/>
      <c r="I223" s="192"/>
      <c r="J223" s="192"/>
    </row>
    <row r="225" spans="5:5" x14ac:dyDescent="0.25">
      <c r="E225" s="193"/>
    </row>
  </sheetData>
  <autoFilter ref="A4:Q219"/>
  <mergeCells count="15">
    <mergeCell ref="C221:P221"/>
    <mergeCell ref="A1:P1"/>
    <mergeCell ref="L2:M2"/>
    <mergeCell ref="O2:P2"/>
    <mergeCell ref="B3:B4"/>
    <mergeCell ref="C3:C4"/>
    <mergeCell ref="D3:D4"/>
    <mergeCell ref="E3:E4"/>
    <mergeCell ref="F3:G3"/>
    <mergeCell ref="H3:H4"/>
    <mergeCell ref="I3:J3"/>
    <mergeCell ref="K3:K4"/>
    <mergeCell ref="L3:M3"/>
    <mergeCell ref="N3:N4"/>
    <mergeCell ref="O3:P3"/>
  </mergeCells>
  <pageMargins left="0.23611111111111099" right="0.23611111111111099" top="0.15763888888888899" bottom="0.39374999999999999" header="0.511811023622047" footer="0.15763888888888899"/>
  <pageSetup paperSize="9" scale="5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154</vt:i4>
      </vt:variant>
    </vt:vector>
  </HeadingPairs>
  <TitlesOfParts>
    <vt:vector size="157" baseType="lpstr">
      <vt:lpstr>Респ на 1.10.2024г </vt:lpstr>
      <vt:lpstr>Консолид на 01.10.2024г </vt:lpstr>
      <vt:lpstr>ГП на 01.10.24</vt:lpstr>
      <vt:lpstr>'Респ на 1.10.2024г '!Z_0022B472_C235_4470_83D2_0ABE03A130BD_.wvu.FilterData</vt:lpstr>
      <vt:lpstr>'Респ на 1.10.2024г '!Z_03D43F2C_D730_4D3C_A7D4_3026787D622A_.wvu.Cols</vt:lpstr>
      <vt:lpstr>'Респ на 1.10.2024г '!Z_03D43F2C_D730_4D3C_A7D4_3026787D622A_.wvu.FilterData</vt:lpstr>
      <vt:lpstr>'Респ на 1.10.2024г '!Z_03D43F2C_D730_4D3C_A7D4_3026787D622A_.wvu.PrintArea</vt:lpstr>
      <vt:lpstr>'Респ на 1.10.2024г '!Z_03D43F2C_D730_4D3C_A7D4_3026787D622A_.wvu.PrintTitles</vt:lpstr>
      <vt:lpstr>'Респ на 1.10.2024г '!Z_03D43F2C_D730_4D3C_A7D4_3026787D622A_.wvu.Rows</vt:lpstr>
      <vt:lpstr>'Респ на 1.10.2024г '!Z_0CF5A121_EB85_4A79_B8D8_D12CF88DF0C4_.wvu.FilterData</vt:lpstr>
      <vt:lpstr>'Консолид на 01.10.2024г '!Z_128925EF_7E42_46B7_84AF_C6DDEA2C2FF1_.wvu.FilterData</vt:lpstr>
      <vt:lpstr>'Респ на 1.10.2024г '!Z_128925EF_7E42_46B7_84AF_C6DDEA2C2FF1_.wvu.FilterData</vt:lpstr>
      <vt:lpstr>'Консолид на 01.10.2024г '!Z_128925EF_7E42_46B7_84AF_C6DDEA2C2FF1_.wvu.PrintArea</vt:lpstr>
      <vt:lpstr>'Респ на 1.10.2024г '!Z_128925EF_7E42_46B7_84AF_C6DDEA2C2FF1_.wvu.PrintArea</vt:lpstr>
      <vt:lpstr>'Консолид на 01.10.2024г '!Z_128925EF_7E42_46B7_84AF_C6DDEA2C2FF1_.wvu.PrintTitles</vt:lpstr>
      <vt:lpstr>'Респ на 1.10.2024г '!Z_128925EF_7E42_46B7_84AF_C6DDEA2C2FF1_.wvu.PrintTitles</vt:lpstr>
      <vt:lpstr>'Респ на 1.10.2024г '!Z_128925EF_7E42_46B7_84AF_C6DDEA2C2FF1_.wvu.Rows</vt:lpstr>
      <vt:lpstr>'Консолид на 01.10.2024г '!Z_13F4C31C_6147_44BF_9AB6_E90123A1AD35_.wvu.FilterData</vt:lpstr>
      <vt:lpstr>'Респ на 1.10.2024г '!Z_13F4C31C_6147_44BF_9AB6_E90123A1AD35_.wvu.FilterData</vt:lpstr>
      <vt:lpstr>'Консолид на 01.10.2024г '!Z_13F4C31C_6147_44BF_9AB6_E90123A1AD35_.wvu.PrintArea</vt:lpstr>
      <vt:lpstr>'Респ на 1.10.2024г '!Z_13F4C31C_6147_44BF_9AB6_E90123A1AD35_.wvu.PrintArea</vt:lpstr>
      <vt:lpstr>'Консолид на 01.10.2024г '!Z_13F4C31C_6147_44BF_9AB6_E90123A1AD35_.wvu.PrintTitles</vt:lpstr>
      <vt:lpstr>'Респ на 1.10.2024г '!Z_13F4C31C_6147_44BF_9AB6_E90123A1AD35_.wvu.PrintTitles</vt:lpstr>
      <vt:lpstr>'Респ на 1.10.2024г '!Z_1774FF8F_89B7_4D9E_8C1A_FF94534CFBF6_.wvu.FilterData</vt:lpstr>
      <vt:lpstr>'Респ на 1.10.2024г '!Z_1EB6CEB4_7407_4E16_9088_6AFB888EB47F_.wvu.FilterData</vt:lpstr>
      <vt:lpstr>'Респ на 1.10.2024г '!Z_203BD1FF_13E9_455B_93E6_01DEB43F90E8_.wvu.FilterData</vt:lpstr>
      <vt:lpstr>'Респ на 1.10.2024г '!Z_203BD1FF_13E9_455B_93E6_01DEB43F90E8_.wvu.PrintArea</vt:lpstr>
      <vt:lpstr>'Респ на 1.10.2024г '!Z_203BD1FF_13E9_455B_93E6_01DEB43F90E8_.wvu.PrintTitles</vt:lpstr>
      <vt:lpstr>'Респ на 1.10.2024г '!Z_203BD1FF_13E9_455B_93E6_01DEB43F90E8_.wvu.Rows</vt:lpstr>
      <vt:lpstr>'Консолид на 01.10.2024г '!Z_2B6407F0_CE08_4D2E_9CDF_B0A8F7137C5A_.wvu.FilterData</vt:lpstr>
      <vt:lpstr>'Респ на 1.10.2024г '!Z_2B6407F0_CE08_4D2E_9CDF_B0A8F7137C5A_.wvu.FilterData</vt:lpstr>
      <vt:lpstr>'Респ на 1.10.2024г '!Z_2B6407F0_CE08_4D2E_9CDF_B0A8F7137C5A_.wvu.PrintArea</vt:lpstr>
      <vt:lpstr>'Консолид на 01.10.2024г '!Z_2B6407F0_CE08_4D2E_9CDF_B0A8F7137C5A_.wvu.PrintTitles</vt:lpstr>
      <vt:lpstr>'Респ на 1.10.2024г '!Z_2B6407F0_CE08_4D2E_9CDF_B0A8F7137C5A_.wvu.PrintTitles</vt:lpstr>
      <vt:lpstr>'Консолид на 01.10.2024г '!Z_2F198003_EDB5_4171_B4E3_AFA58AEB7D90_.wvu.FilterData</vt:lpstr>
      <vt:lpstr>'Респ на 1.10.2024г '!Z_2F198003_EDB5_4171_B4E3_AFA58AEB7D90_.wvu.FilterData</vt:lpstr>
      <vt:lpstr>'Респ на 1.10.2024г '!Z_2F198003_EDB5_4171_B4E3_AFA58AEB7D90_.wvu.PrintArea</vt:lpstr>
      <vt:lpstr>'Консолид на 01.10.2024г '!Z_2F198003_EDB5_4171_B4E3_AFA58AEB7D90_.wvu.PrintTitles</vt:lpstr>
      <vt:lpstr>'Респ на 1.10.2024г '!Z_2F198003_EDB5_4171_B4E3_AFA58AEB7D90_.wvu.PrintTitles</vt:lpstr>
      <vt:lpstr>'Консолид на 01.10.2024г '!Z_3133B292_4084_4BF9_B971_C93776A9AE6C_.wvu.FilterData</vt:lpstr>
      <vt:lpstr>'Респ на 1.10.2024г '!Z_3133B292_4084_4BF9_B971_C93776A9AE6C_.wvu.FilterData</vt:lpstr>
      <vt:lpstr>'Консолид на 01.10.2024г '!Z_3133B292_4084_4BF9_B971_C93776A9AE6C_.wvu.PrintArea</vt:lpstr>
      <vt:lpstr>'Респ на 1.10.2024г '!Z_3133B292_4084_4BF9_B971_C93776A9AE6C_.wvu.PrintArea</vt:lpstr>
      <vt:lpstr>'Консолид на 01.10.2024г '!Z_3133B292_4084_4BF9_B971_C93776A9AE6C_.wvu.PrintTitles</vt:lpstr>
      <vt:lpstr>'Респ на 1.10.2024г '!Z_3133B292_4084_4BF9_B971_C93776A9AE6C_.wvu.PrintTitles</vt:lpstr>
      <vt:lpstr>'Консолид на 01.10.2024г '!Z_32E443E8_FF4A_4C2D_AE04_0EFACEC3C29A_.wvu.PrintTitles</vt:lpstr>
      <vt:lpstr>'Респ на 1.10.2024г '!Z_32E443E8_FF4A_4C2D_AE04_0EFACEC3C29A_.wvu.PrintTitles</vt:lpstr>
      <vt:lpstr>'Консолид на 01.10.2024г '!Z_33D1F4D9_CE88_454F_8AB8_DE37CC0ECE34_.wvu.FilterData</vt:lpstr>
      <vt:lpstr>'Респ на 1.10.2024г '!Z_33D1F4D9_CE88_454F_8AB8_DE37CC0ECE34_.wvu.FilterData</vt:lpstr>
      <vt:lpstr>'Респ на 1.10.2024г '!Z_35EFEA8A_C9C1_44BC_B3C2_BD58BE5080D5_.wvu.FilterData</vt:lpstr>
      <vt:lpstr>'Респ на 1.10.2024г '!Z_3A8BAC1B_997D_456C_ABAA_8DA705B5BCA9_.wvu.FilterData</vt:lpstr>
      <vt:lpstr>'Респ на 1.10.2024г '!Z_3A8BAC1B_997D_456C_ABAA_8DA705B5BCA9_.wvu.PrintArea</vt:lpstr>
      <vt:lpstr>'Респ на 1.10.2024г '!Z_3A8BAC1B_997D_456C_ABAA_8DA705B5BCA9_.wvu.PrintTitles</vt:lpstr>
      <vt:lpstr>'Респ на 1.10.2024г '!Z_3A8BAC1B_997D_456C_ABAA_8DA705B5BCA9_.wvu.Rows</vt:lpstr>
      <vt:lpstr>'Консолид на 01.10.2024г '!Z_3C58E1C6_1079_4128_A0D9_B3AAD9DF78DE_.wvu.FilterData</vt:lpstr>
      <vt:lpstr>'Респ на 1.10.2024г '!Z_3C58E1C6_1079_4128_A0D9_B3AAD9DF78DE_.wvu.FilterData</vt:lpstr>
      <vt:lpstr>'Консолид на 01.10.2024г '!Z_3C58E1C6_1079_4128_A0D9_B3AAD9DF78DE_.wvu.PrintArea</vt:lpstr>
      <vt:lpstr>'Респ на 1.10.2024г '!Z_3C58E1C6_1079_4128_A0D9_B3AAD9DF78DE_.wvu.PrintArea</vt:lpstr>
      <vt:lpstr>'Консолид на 01.10.2024г '!Z_3C58E1C6_1079_4128_A0D9_B3AAD9DF78DE_.wvu.PrintTitles</vt:lpstr>
      <vt:lpstr>'Респ на 1.10.2024г '!Z_3C58E1C6_1079_4128_A0D9_B3AAD9DF78DE_.wvu.PrintTitles</vt:lpstr>
      <vt:lpstr>'Консолид на 01.10.2024г '!Z_3D689EE9_18CA_4298_A1C2_D9AA17355442_.wvu.FilterData</vt:lpstr>
      <vt:lpstr>'Респ на 1.10.2024г '!Z_3D689EE9_18CA_4298_A1C2_D9AA17355442_.wvu.FilterData</vt:lpstr>
      <vt:lpstr>'Респ на 1.10.2024г '!Z_40215E52_3EC3_4BE4_8111_3ADF4444700F_.wvu.FilterData</vt:lpstr>
      <vt:lpstr>'Респ на 1.10.2024г '!Z_4B87C5C0_3227_4BD6_9D73_275847E73B71_.wvu.FilterData</vt:lpstr>
      <vt:lpstr>'Респ на 1.10.2024г '!Z_4DD19C75_6D2F_45B8_BEAF_8FAF1123D5B6_.wvu.FilterData</vt:lpstr>
      <vt:lpstr>'Респ на 1.10.2024г '!Z_5109F83B_01B3_47C2_943B_078E4E3E8C17_.wvu.FilterData</vt:lpstr>
      <vt:lpstr>'Респ на 1.10.2024г '!Z_5C18CE11_A5A2_45E8_819B_4EEAC55DF6C3_.wvu.FilterData</vt:lpstr>
      <vt:lpstr>'Консолид на 01.10.2024г '!Z_5D2BA769_2C37_477C_9DDC_B352F63D2646_.wvu.FilterData</vt:lpstr>
      <vt:lpstr>'Респ на 1.10.2024г '!Z_5D2BA769_2C37_477C_9DDC_B352F63D2646_.wvu.FilterData</vt:lpstr>
      <vt:lpstr>'Респ на 1.10.2024г '!Z_62420454_3C9B_4E05_92F1_D4943B5A729E_.wvu.FilterData</vt:lpstr>
      <vt:lpstr>'Консолид на 01.10.2024г '!Z_652D049C_6628_4493_BDE8_4FFB3BE0946D_.wvu.FilterData</vt:lpstr>
      <vt:lpstr>'Респ на 1.10.2024г '!Z_652D049C_6628_4493_BDE8_4FFB3BE0946D_.wvu.FilterData</vt:lpstr>
      <vt:lpstr>'Респ на 1.10.2024г '!Z_6ED8475D_9CE9_465E_A74D_6A84F49C7DB4_.wvu.FilterData</vt:lpstr>
      <vt:lpstr>'Респ на 1.10.2024г '!Z_6ED8475D_9CE9_465E_A74D_6A84F49C7DB4_.wvu.PrintArea</vt:lpstr>
      <vt:lpstr>'Респ на 1.10.2024г '!Z_6ED8475D_9CE9_465E_A74D_6A84F49C7DB4_.wvu.PrintTitles</vt:lpstr>
      <vt:lpstr>'Респ на 1.10.2024г '!Z_715EEB6C_7499_494B_9503_96D6381021C9_.wvu.FilterData</vt:lpstr>
      <vt:lpstr>'Консолид на 01.10.2024г '!Z_72A86455_C603_4BB6_A37F_EAEE558021B2_.wvu.FilterData</vt:lpstr>
      <vt:lpstr>'Респ на 1.10.2024г '!Z_72A86455_C603_4BB6_A37F_EAEE558021B2_.wvu.FilterData</vt:lpstr>
      <vt:lpstr>'Консолид на 01.10.2024г '!Z_72A86455_C603_4BB6_A37F_EAEE558021B2_.wvu.PrintArea</vt:lpstr>
      <vt:lpstr>'Респ на 1.10.2024г '!Z_72A86455_C603_4BB6_A37F_EAEE558021B2_.wvu.PrintArea</vt:lpstr>
      <vt:lpstr>'Консолид на 01.10.2024г '!Z_72A86455_C603_4BB6_A37F_EAEE558021B2_.wvu.PrintTitles</vt:lpstr>
      <vt:lpstr>'Респ на 1.10.2024г '!Z_72A86455_C603_4BB6_A37F_EAEE558021B2_.wvu.PrintTitles</vt:lpstr>
      <vt:lpstr>'Консолид на 01.10.2024г '!Z_798591E0_E356_4BC6_9ECC_FD8AE4D529FA_.wvu.FilterData</vt:lpstr>
      <vt:lpstr>'Респ на 1.10.2024г '!Z_798591E0_E356_4BC6_9ECC_FD8AE4D529FA_.wvu.FilterData</vt:lpstr>
      <vt:lpstr>'Консолид на 01.10.2024г '!Z_79E796AA_13FC_4E13_B381_2F6143ED4EC7_.wvu.FilterData</vt:lpstr>
      <vt:lpstr>'Респ на 1.10.2024г '!Z_79E796AA_13FC_4E13_B381_2F6143ED4EC7_.wvu.FilterData</vt:lpstr>
      <vt:lpstr>'Респ на 1.10.2024г '!Z_834BE3F9_CE5F_4DFB_BC10_1E2626865DB8_.wvu.FilterData</vt:lpstr>
      <vt:lpstr>'Респ на 1.10.2024г '!Z_848CA9D8_BBC4_4E9E_967D_BAE4B1D21BC1_.wvu.FilterData</vt:lpstr>
      <vt:lpstr>'Консолид на 01.10.2024г '!Z_91A61A06_48B7_4C73_B7BE_40AA8E27B91B_.wvu.FilterData</vt:lpstr>
      <vt:lpstr>'Респ на 1.10.2024г '!Z_91A61A06_48B7_4C73_B7BE_40AA8E27B91B_.wvu.FilterData</vt:lpstr>
      <vt:lpstr>'Респ на 1.10.2024г '!Z_92A58397_6FD1_417E_8F7E_75020C95E0AA_.wvu.FilterData</vt:lpstr>
      <vt:lpstr>'Респ на 1.10.2024г '!Z_92A58397_6FD1_417E_8F7E_75020C95E0AA_.wvu.PrintArea</vt:lpstr>
      <vt:lpstr>'Респ на 1.10.2024г '!Z_92A58397_6FD1_417E_8F7E_75020C95E0AA_.wvu.PrintTitles</vt:lpstr>
      <vt:lpstr>'Респ на 1.10.2024г '!Z_92A58397_6FD1_417E_8F7E_75020C95E0AA_.wvu.Rows</vt:lpstr>
      <vt:lpstr>'Консолид на 01.10.2024г '!Z_955C3BA5_82A4_461A_A5F5_7A2871154146_.wvu.FilterData</vt:lpstr>
      <vt:lpstr>'Респ на 1.10.2024г '!Z_955C3BA5_82A4_461A_A5F5_7A2871154146_.wvu.FilterData</vt:lpstr>
      <vt:lpstr>'Респ на 1.10.2024г '!Z_9B19ABD6_51DB_4CD7_9133_96D4EB6E8FB9_.wvu.FilterData</vt:lpstr>
      <vt:lpstr>'Респ на 1.10.2024г '!Z_A175E992_E9C4_4623_91B1_718B98B82F71_.wvu.FilterData</vt:lpstr>
      <vt:lpstr>'Респ на 1.10.2024г '!Z_A42CAFDA_DFA1_4648_B334_C54E00946831_.wvu.FilterData</vt:lpstr>
      <vt:lpstr>'Респ на 1.10.2024г '!Z_A8AE0651_2F02_47F4_976B_99F5DC1DD7F3_.wvu.FilterData</vt:lpstr>
      <vt:lpstr>'Консолид на 01.10.2024г '!Z_AA9D2B32_4CDD_41AA_8280_2732693809D4_.wvu.FilterData</vt:lpstr>
      <vt:lpstr>'Респ на 1.10.2024г '!Z_AA9D2B32_4CDD_41AA_8280_2732693809D4_.wvu.FilterData</vt:lpstr>
      <vt:lpstr>'Респ на 1.10.2024г '!Z_B02DB189_85C7_4536_B6CE_0EA13845FA16_.wvu.FilterData</vt:lpstr>
      <vt:lpstr>'Консолид на 01.10.2024г '!Z_B15138F7_0BD0_4E71_8F46_DA1D9670DFB5_.wvu.FilterData</vt:lpstr>
      <vt:lpstr>'Респ на 1.10.2024г '!Z_B15138F7_0BD0_4E71_8F46_DA1D9670DFB5_.wvu.FilterData</vt:lpstr>
      <vt:lpstr>'Респ на 1.10.2024г '!Z_B15138F7_0BD0_4E71_8F46_DA1D9670DFB5_.wvu.PrintArea</vt:lpstr>
      <vt:lpstr>'Консолид на 01.10.2024г '!Z_B15138F7_0BD0_4E71_8F46_DA1D9670DFB5_.wvu.PrintTitles</vt:lpstr>
      <vt:lpstr>'Респ на 1.10.2024г '!Z_B15138F7_0BD0_4E71_8F46_DA1D9670DFB5_.wvu.PrintTitles</vt:lpstr>
      <vt:lpstr>'Респ на 1.10.2024г '!Z_B15138F7_0BD0_4E71_8F46_DA1D9670DFB5_.wvu.Rows</vt:lpstr>
      <vt:lpstr>'Респ на 1.10.2024г '!Z_B15946DE_A4D2_4638_869A_B6F2641E0B96_.wvu.FilterData</vt:lpstr>
      <vt:lpstr>'Консолид на 01.10.2024г '!Z_B2435D3C_EBA5_415D_A24A_390495D3126A_.wvu.FilterData</vt:lpstr>
      <vt:lpstr>'Респ на 1.10.2024г '!Z_B2435D3C_EBA5_415D_A24A_390495D3126A_.wvu.FilterData</vt:lpstr>
      <vt:lpstr>'Респ на 1.10.2024г '!Z_B5094D31_E174_4175_926F_6EF3D25A3E98_.wvu.FilterData</vt:lpstr>
      <vt:lpstr>'Респ на 1.10.2024г '!Z_B5094D31_E174_4175_926F_6EF3D25A3E98_.wvu.PrintArea</vt:lpstr>
      <vt:lpstr>'Респ на 1.10.2024г '!Z_B5094D31_E174_4175_926F_6EF3D25A3E98_.wvu.PrintTitles</vt:lpstr>
      <vt:lpstr>'Респ на 1.10.2024г '!Z_B67A5796_E4D6_410C_BEA4_609F53925956_.wvu.FilterData</vt:lpstr>
      <vt:lpstr>'Респ на 1.10.2024г '!Z_B81F8C3A_6284_44E9_BAFE_86AA1FCBEB9A_.wvu.FilterData</vt:lpstr>
      <vt:lpstr>'Респ на 1.10.2024г '!Z_BD408BE5_D5FD_4046_9572_7FE88B6268E7_.wvu.FilterData</vt:lpstr>
      <vt:lpstr>'Респ на 1.10.2024г '!Z_BD674180_2FB5_4EF6_995F_7267EA6F1AD4_.wvu.FilterData</vt:lpstr>
      <vt:lpstr>'Респ на 1.10.2024г '!Z_BD674180_2FB5_4EF6_995F_7267EA6F1AD4_.wvu.PrintArea</vt:lpstr>
      <vt:lpstr>'Респ на 1.10.2024г '!Z_BD674180_2FB5_4EF6_995F_7267EA6F1AD4_.wvu.PrintTitles</vt:lpstr>
      <vt:lpstr>'Респ на 1.10.2024г '!Z_BDD02BCC_C7D0_4BD2_9675_1A1CA6EFD1EC_.wvu.FilterData</vt:lpstr>
      <vt:lpstr>'Консолид на 01.10.2024г '!Z_BF672DD3_C29D_4619_A85C_7E7EDFC3AFC4_.wvu.FilterData</vt:lpstr>
      <vt:lpstr>'Респ на 1.10.2024г '!Z_BF672DD3_C29D_4619_A85C_7E7EDFC3AFC4_.wvu.FilterData</vt:lpstr>
      <vt:lpstr>'Респ на 1.10.2024г '!Z_C138B026_10AE_4DB4_8A1F_1BEF6003491D_.wvu.FilterData</vt:lpstr>
      <vt:lpstr>'Респ на 1.10.2024г '!Z_C1B072F5_8858_45BA_928B_5333BA0F4155_.wvu.FilterData</vt:lpstr>
      <vt:lpstr>'Консолид на 01.10.2024г '!Z_C2EC8F8D_A734_4B5B_ADB6_829D6955F436_.wvu.FilterData</vt:lpstr>
      <vt:lpstr>'Респ на 1.10.2024г '!Z_C2EC8F8D_A734_4B5B_ADB6_829D6955F436_.wvu.FilterData</vt:lpstr>
      <vt:lpstr>'Респ на 1.10.2024г '!Z_C628D739_F5F6_4751_B4E4_7BA758744C7E_.wvu.Cols</vt:lpstr>
      <vt:lpstr>'Респ на 1.10.2024г '!Z_C628D739_F5F6_4751_B4E4_7BA758744C7E_.wvu.FilterData</vt:lpstr>
      <vt:lpstr>'Респ на 1.10.2024г '!Z_C628D739_F5F6_4751_B4E4_7BA758744C7E_.wvu.PrintArea</vt:lpstr>
      <vt:lpstr>'Респ на 1.10.2024г '!Z_C628D739_F5F6_4751_B4E4_7BA758744C7E_.wvu.PrintTitles</vt:lpstr>
      <vt:lpstr>'Респ на 1.10.2024г '!Z_C628D739_F5F6_4751_B4E4_7BA758744C7E_.wvu.Rows</vt:lpstr>
      <vt:lpstr>'Консолид на 01.10.2024г '!Z_CCC548FE_4360_46A7_82FB_AF94A8A45431_.wvu.FilterData</vt:lpstr>
      <vt:lpstr>'Респ на 1.10.2024г '!Z_CCC548FE_4360_46A7_82FB_AF94A8A45431_.wvu.FilterData</vt:lpstr>
      <vt:lpstr>'Респ на 1.10.2024г '!Z_D428B5A2_EAC0_48D0_9629_44ED9B4656D3_.wvu.FilterData</vt:lpstr>
      <vt:lpstr>'Консолид на 01.10.2024г '!Z_D7C2438E_5530_4D1E_8335_D882E7B28493_.wvu.FilterData</vt:lpstr>
      <vt:lpstr>'Респ на 1.10.2024г '!Z_D7C2438E_5530_4D1E_8335_D882E7B28493_.wvu.FilterData</vt:lpstr>
      <vt:lpstr>'Респ на 1.10.2024г '!Z_DB7D7F04_D8D6_4E86_9967_53DEAC554610_.wvu.FilterData</vt:lpstr>
      <vt:lpstr>'Респ на 1.10.2024г '!Z_E3039D43_BDAB_4951_BFE5_C6DCEF15FE5B_.wvu.FilterData</vt:lpstr>
      <vt:lpstr>'Респ на 1.10.2024г '!Z_E3039D43_BDAB_4951_BFE5_C6DCEF15FE5B_.wvu.PrintArea</vt:lpstr>
      <vt:lpstr>'Респ на 1.10.2024г '!Z_E3039D43_BDAB_4951_BFE5_C6DCEF15FE5B_.wvu.PrintTitles</vt:lpstr>
      <vt:lpstr>'Консолид на 01.10.2024г '!Z_EB729312_F72C_4969_A340_11B200BC223B_.wvu.FilterData</vt:lpstr>
      <vt:lpstr>'Респ на 1.10.2024г '!Z_EB729312_F72C_4969_A340_11B200BC223B_.wvu.FilterData</vt:lpstr>
      <vt:lpstr>'Консолид на 01.10.2024г '!Z_EB729312_F72C_4969_A340_11B200BC223B_.wvu.PrintArea</vt:lpstr>
      <vt:lpstr>'Респ на 1.10.2024г '!Z_EB729312_F72C_4969_A340_11B200BC223B_.wvu.PrintArea</vt:lpstr>
      <vt:lpstr>'Консолид на 01.10.2024г '!Z_EB729312_F72C_4969_A340_11B200BC223B_.wvu.PrintTitles</vt:lpstr>
      <vt:lpstr>'Респ на 1.10.2024г '!Z_EB729312_F72C_4969_A340_11B200BC223B_.wvu.PrintTitles</vt:lpstr>
      <vt:lpstr>'Респ на 1.10.2024г '!Z_EC3FA91A_2598_45A1_A350_EE3EC22658E6_.wvu.FilterData</vt:lpstr>
      <vt:lpstr>'Респ на 1.10.2024г '!Z_ED1A8729_BE46_4D1A_B467_5B4C2E918BB7_.wvu.FilterData</vt:lpstr>
      <vt:lpstr>'Респ на 1.10.2024г '!Z_F6030651_4181_41D7_9BD7_C135FDF67C69_.wvu.FilterData</vt:lpstr>
      <vt:lpstr>'Респ на 1.10.2024г '!Z_FFDD6EB3_4CF8_4F83_9E82_47668264D6C5_.wvu.FilterData</vt:lpstr>
      <vt:lpstr>'ГП на 01.10.24'!Заголовки_для_печати</vt:lpstr>
      <vt:lpstr>'Консолид на 01.10.2024г '!Заголовки_для_печати</vt:lpstr>
      <vt:lpstr>'Респ на 1.10.2024г '!Заголовки_для_печати</vt:lpstr>
      <vt:lpstr>'ГП на 01.10.24'!Область_печати</vt:lpstr>
      <vt:lpstr>'Респ на 1.10.2024г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a.thabisim</dc:creator>
  <dc:description/>
  <cp:lastModifiedBy>МБУ Казакова Фатима 124</cp:lastModifiedBy>
  <cp:revision>9</cp:revision>
  <cp:lastPrinted>2019-01-23T11:18:45Z</cp:lastPrinted>
  <dcterms:created xsi:type="dcterms:W3CDTF">2016-06-02T06:35:45Z</dcterms:created>
  <dcterms:modified xsi:type="dcterms:W3CDTF">2024-12-06T08:11:31Z</dcterms:modified>
  <dc:language>ru-RU</dc:language>
</cp:coreProperties>
</file>