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4\"/>
    </mc:Choice>
  </mc:AlternateContent>
  <bookViews>
    <workbookView xWindow="0" yWindow="0" windowWidth="22725" windowHeight="12120" tabRatio="500"/>
  </bookViews>
  <sheets>
    <sheet name="Респ на 1.04.2024г " sheetId="1" r:id="rId1"/>
    <sheet name="Консолид на 01.04.2024г " sheetId="2" r:id="rId2"/>
    <sheet name="ГП на 01.04.24" sheetId="5" r:id="rId3"/>
  </sheets>
  <definedNames>
    <definedName name="_xlnm._FilterDatabase" localSheetId="2" hidden="1">'ГП на 01.04.24'!$A$4:$Q$215</definedName>
    <definedName name="_xlnm._FilterDatabase" localSheetId="1" hidden="1">'Консолид на 01.04.2024г '!$A$68:$F$148</definedName>
    <definedName name="_xlnm._FilterDatabase" localSheetId="0" hidden="1">'Респ на 1.04.2024г '!$A$82:$C$166</definedName>
    <definedName name="Z_0022B472_C235_4470_83D2_0ABE03A130BD_.wvu.FilterData" localSheetId="0">'Респ на 1.04.2024г '!$A$82:$C$166</definedName>
    <definedName name="Z_03D43F2C_D730_4D3C_A7D4_3026787D622A_.wvu.Cols" localSheetId="0">'Респ на 1.04.2024г '!$C:$C</definedName>
    <definedName name="Z_03D43F2C_D730_4D3C_A7D4_3026787D622A_.wvu.FilterData" localSheetId="0">'Респ на 1.04.2024г '!$A$82:$C$166</definedName>
    <definedName name="Z_03D43F2C_D730_4D3C_A7D4_3026787D622A_.wvu.PrintArea" localSheetId="0">'Респ на 1.04.2024г '!$A$2:$C$186</definedName>
    <definedName name="Z_03D43F2C_D730_4D3C_A7D4_3026787D622A_.wvu.PrintTitles" localSheetId="0">'Респ на 1.04.2024г '!$80:$80</definedName>
    <definedName name="Z_03D43F2C_D730_4D3C_A7D4_3026787D622A_.wvu.Rows" localSheetId="0">'Респ на 1.04.2024г '!$68:$68</definedName>
    <definedName name="Z_0CF5A121_EB85_4A79_B8D8_D12CF88DF0C4_.wvu.FilterData" localSheetId="0">'Респ на 1.04.2024г '!$A$82:$C$166</definedName>
    <definedName name="Z_128925EF_7E42_46B7_84AF_C6DDEA2C2FF1_.wvu.FilterData" localSheetId="1">'Консолид на 01.04.2024г '!$A$68:$F$148</definedName>
    <definedName name="Z_128925EF_7E42_46B7_84AF_C6DDEA2C2FF1_.wvu.FilterData" localSheetId="0">'Респ на 1.04.2024г '!$A$80:$C$166</definedName>
    <definedName name="Z_128925EF_7E42_46B7_84AF_C6DDEA2C2FF1_.wvu.PrintArea" localSheetId="1">'Консолид на 01.04.2024г '!$A$1:$F$166</definedName>
    <definedName name="Z_128925EF_7E42_46B7_84AF_C6DDEA2C2FF1_.wvu.PrintArea" localSheetId="0">'Респ на 1.04.2024г '!$A$2:$C$184</definedName>
    <definedName name="Z_128925EF_7E42_46B7_84AF_C6DDEA2C2FF1_.wvu.PrintTitles" localSheetId="1">'Консолид на 01.04.2024г '!$68:$68</definedName>
    <definedName name="Z_128925EF_7E42_46B7_84AF_C6DDEA2C2FF1_.wvu.PrintTitles" localSheetId="0">'Респ на 1.04.2024г '!$80:$80</definedName>
    <definedName name="Z_128925EF_7E42_46B7_84AF_C6DDEA2C2FF1_.wvu.Rows" localSheetId="0">'Респ на 1.04.2024г '!$163:$163</definedName>
    <definedName name="Z_13F4C31C_6147_44BF_9AB6_E90123A1AD35_.wvu.FilterData" localSheetId="1">'Консолид на 01.04.2024г '!$A$64:$D$64</definedName>
    <definedName name="Z_13F4C31C_6147_44BF_9AB6_E90123A1AD35_.wvu.FilterData" localSheetId="0">'Респ на 1.04.2024г '!$A$82:$C$166</definedName>
    <definedName name="Z_13F4C31C_6147_44BF_9AB6_E90123A1AD35_.wvu.PrintArea" localSheetId="1">'Консолид на 01.04.2024г '!$A$2:$F$166</definedName>
    <definedName name="Z_13F4C31C_6147_44BF_9AB6_E90123A1AD35_.wvu.PrintArea" localSheetId="0">'Респ на 1.04.2024г '!$A$2:$C$185</definedName>
    <definedName name="Z_13F4C31C_6147_44BF_9AB6_E90123A1AD35_.wvu.PrintTitles" localSheetId="1">'Консолид на 01.04.2024г '!$68:$68</definedName>
    <definedName name="Z_13F4C31C_6147_44BF_9AB6_E90123A1AD35_.wvu.PrintTitles" localSheetId="0">'Респ на 1.04.2024г '!$80:$80</definedName>
    <definedName name="Z_1774FF8F_89B7_4D9E_8C1A_FF94534CFBF6_.wvu.FilterData" localSheetId="0">'Респ на 1.04.2024г '!$A$82:$C$166</definedName>
    <definedName name="Z_1EB6CEB4_7407_4E16_9088_6AFB888EB47F_.wvu.FilterData" localSheetId="0">'Респ на 1.04.2024г '!$A$82:$C$166</definedName>
    <definedName name="Z_203BD1FF_13E9_455B_93E6_01DEB43F90E8_.wvu.FilterData" localSheetId="0">'Респ на 1.04.2024г '!$A$82:$C$166</definedName>
    <definedName name="Z_203BD1FF_13E9_455B_93E6_01DEB43F90E8_.wvu.PrintArea" localSheetId="0">'Респ на 1.04.2024г '!$A$2:$C$186</definedName>
    <definedName name="Z_203BD1FF_13E9_455B_93E6_01DEB43F90E8_.wvu.PrintTitles" localSheetId="0">'Респ на 1.04.2024г '!$80:$80</definedName>
    <definedName name="Z_203BD1FF_13E9_455B_93E6_01DEB43F90E8_.wvu.Rows" localSheetId="0">'Респ на 1.04.2024г '!$68:$68</definedName>
    <definedName name="Z_2B6407F0_CE08_4D2E_9CDF_B0A8F7137C5A_.wvu.FilterData" localSheetId="1">'Консолид на 01.04.2024г '!$A$68:$F$148</definedName>
    <definedName name="Z_2B6407F0_CE08_4D2E_9CDF_B0A8F7137C5A_.wvu.FilterData" localSheetId="0">'Респ на 1.04.2024г '!$A$80:$C$166</definedName>
    <definedName name="Z_2B6407F0_CE08_4D2E_9CDF_B0A8F7137C5A_.wvu.PrintArea" localSheetId="0">'Респ на 1.04.2024г '!$A$2:$C$184</definedName>
    <definedName name="Z_2B6407F0_CE08_4D2E_9CDF_B0A8F7137C5A_.wvu.PrintTitles" localSheetId="1">'Консолид на 01.04.2024г '!$68:$68</definedName>
    <definedName name="Z_2B6407F0_CE08_4D2E_9CDF_B0A8F7137C5A_.wvu.PrintTitles" localSheetId="0">'Респ на 1.04.2024г '!$80:$80</definedName>
    <definedName name="Z_2F198003_EDB5_4171_B4E3_AFA58AEB7D90_.wvu.FilterData" localSheetId="1">'Консолид на 01.04.2024г '!$A$68:$F$148</definedName>
    <definedName name="Z_2F198003_EDB5_4171_B4E3_AFA58AEB7D90_.wvu.FilterData" localSheetId="0">'Респ на 1.04.2024г '!$A$80:$C$166</definedName>
    <definedName name="Z_2F198003_EDB5_4171_B4E3_AFA58AEB7D90_.wvu.PrintArea" localSheetId="0">'Респ на 1.04.2024г '!$A$2:$C$184</definedName>
    <definedName name="Z_2F198003_EDB5_4171_B4E3_AFA58AEB7D90_.wvu.PrintTitles" localSheetId="1">'Консолид на 01.04.2024г '!$68:$68</definedName>
    <definedName name="Z_2F198003_EDB5_4171_B4E3_AFA58AEB7D90_.wvu.PrintTitles" localSheetId="0">'Респ на 1.04.2024г '!$80:$80</definedName>
    <definedName name="Z_3133B292_4084_4BF9_B971_C93776A9AE6C_.wvu.FilterData" localSheetId="1">'Консолид на 01.04.2024г '!$A$68:$F$148</definedName>
    <definedName name="Z_3133B292_4084_4BF9_B971_C93776A9AE6C_.wvu.FilterData" localSheetId="0">'Респ на 1.04.2024г '!$A$80:$C$166</definedName>
    <definedName name="Z_3133B292_4084_4BF9_B971_C93776A9AE6C_.wvu.PrintArea" localSheetId="1">'Консолид на 01.04.2024г '!$A$1:$F$166</definedName>
    <definedName name="Z_3133B292_4084_4BF9_B971_C93776A9AE6C_.wvu.PrintArea" localSheetId="0">'Респ на 1.04.2024г '!$A$2:$C$184</definedName>
    <definedName name="Z_3133B292_4084_4BF9_B971_C93776A9AE6C_.wvu.PrintTitles" localSheetId="1">'Консолид на 01.04.2024г '!$68:$68</definedName>
    <definedName name="Z_3133B292_4084_4BF9_B971_C93776A9AE6C_.wvu.PrintTitles" localSheetId="0">'Респ на 1.04.2024г '!$80:$80</definedName>
    <definedName name="Z_32E443E8_FF4A_4C2D_AE04_0EFACEC3C29A_.wvu.PrintTitles" localSheetId="1">'Консолид на 01.04.2024г '!$7:$7</definedName>
    <definedName name="Z_32E443E8_FF4A_4C2D_AE04_0EFACEC3C29A_.wvu.PrintTitles" localSheetId="0">'Респ на 1.04.2024г '!$7:$7</definedName>
    <definedName name="Z_33D1F4D9_CE88_454F_8AB8_DE37CC0ECE34_.wvu.FilterData" localSheetId="1">'Консолид на 01.04.2024г '!$A$64:$D$64</definedName>
    <definedName name="Z_33D1F4D9_CE88_454F_8AB8_DE37CC0ECE34_.wvu.FilterData" localSheetId="0">'Респ на 1.04.2024г '!$A$78:$C$78</definedName>
    <definedName name="Z_35EFEA8A_C9C1_44BC_B3C2_BD58BE5080D5_.wvu.FilterData" localSheetId="0">'Респ на 1.04.2024г '!$A$82:$C$166</definedName>
    <definedName name="Z_3A8BAC1B_997D_456C_ABAA_8DA705B5BCA9_.wvu.Cols" localSheetId="0">'Респ на 1.04.2024г '!$C:$C,#REF!</definedName>
    <definedName name="Z_3A8BAC1B_997D_456C_ABAA_8DA705B5BCA9_.wvu.FilterData" localSheetId="0">'Респ на 1.04.2024г '!$A$82:$C$166</definedName>
    <definedName name="Z_3A8BAC1B_997D_456C_ABAA_8DA705B5BCA9_.wvu.PrintArea" localSheetId="0">'Респ на 1.04.2024г '!$A$2:$G$186</definedName>
    <definedName name="Z_3A8BAC1B_997D_456C_ABAA_8DA705B5BCA9_.wvu.PrintTitles" localSheetId="0">'Респ на 1.04.2024г '!$80:$80</definedName>
    <definedName name="Z_3A8BAC1B_997D_456C_ABAA_8DA705B5BCA9_.wvu.Rows" localSheetId="0">'Респ на 1.04.2024г '!$68:$68</definedName>
    <definedName name="Z_3C58E1C6_1079_4128_A0D9_B3AAD9DF78DE_.wvu.FilterData" localSheetId="1">'Консолид на 01.04.2024г '!$A$64:$D$64</definedName>
    <definedName name="Z_3C58E1C6_1079_4128_A0D9_B3AAD9DF78DE_.wvu.FilterData" localSheetId="0">'Респ на 1.04.2024г '!$A$78:$C$78</definedName>
    <definedName name="Z_3C58E1C6_1079_4128_A0D9_B3AAD9DF78DE_.wvu.PrintArea" localSheetId="1">'Консолид на 01.04.2024г '!$A$2:$F$166</definedName>
    <definedName name="Z_3C58E1C6_1079_4128_A0D9_B3AAD9DF78DE_.wvu.PrintArea" localSheetId="0">'Респ на 1.04.2024г '!$1:$185</definedName>
    <definedName name="Z_3C58E1C6_1079_4128_A0D9_B3AAD9DF78DE_.wvu.PrintTitles" localSheetId="1">'Консолид на 01.04.2024г '!$68:$68</definedName>
    <definedName name="Z_3C58E1C6_1079_4128_A0D9_B3AAD9DF78DE_.wvu.PrintTitles" localSheetId="0">'Респ на 1.04.2024г '!$80:$80</definedName>
    <definedName name="Z_3D689EE9_18CA_4298_A1C2_D9AA17355442_.wvu.FilterData" localSheetId="1">'Консолид на 01.04.2024г '!$A$64:$D$64</definedName>
    <definedName name="Z_3D689EE9_18CA_4298_A1C2_D9AA17355442_.wvu.FilterData" localSheetId="0">'Респ на 1.04.2024г '!$A$78:$C$78</definedName>
    <definedName name="Z_40215E52_3EC3_4BE4_8111_3ADF4444700F_.wvu.FilterData" localSheetId="0">'Респ на 1.04.2024г '!$A$82:$C$166</definedName>
    <definedName name="Z_4B87C5C0_3227_4BD6_9D73_275847E73B71_.wvu.FilterData" localSheetId="0">'Респ на 1.04.2024г '!$A$82:$C$166</definedName>
    <definedName name="Z_4DD19C75_6D2F_45B8_BEAF_8FAF1123D5B6_.wvu.FilterData" localSheetId="0">'Респ на 1.04.2024г '!$A$78:$C$78</definedName>
    <definedName name="Z_5109F83B_01B3_47C2_943B_078E4E3E8C17_.wvu.FilterData" localSheetId="0">'Респ на 1.04.2024г '!$A$80:$C$166</definedName>
    <definedName name="Z_5C18CE11_A5A2_45E8_819B_4EEAC55DF6C3_.wvu.FilterData" localSheetId="0">'Респ на 1.04.2024г '!$A$80:$C$166</definedName>
    <definedName name="Z_5D2BA769_2C37_477C_9DDC_B352F63D2646_.wvu.FilterData" localSheetId="1">'Консолид на 01.04.2024г '!$A$64:$D$64</definedName>
    <definedName name="Z_5D2BA769_2C37_477C_9DDC_B352F63D2646_.wvu.FilterData" localSheetId="0">'Респ на 1.04.2024г '!$A$78:$C$78</definedName>
    <definedName name="Z_62420454_3C9B_4E05_92F1_D4943B5A729E_.wvu.FilterData" localSheetId="0">'Респ на 1.04.2024г '!$A$82:$C$166</definedName>
    <definedName name="Z_652D049C_6628_4493_BDE8_4FFB3BE0946D_.wvu.FilterData" localSheetId="1">'Консолид на 01.04.2024г '!$A$64:$D$64</definedName>
    <definedName name="Z_652D049C_6628_4493_BDE8_4FFB3BE0946D_.wvu.FilterData" localSheetId="0">'Респ на 1.04.2024г '!$A$78:$C$78</definedName>
    <definedName name="Z_6ED8475D_9CE9_465E_A74D_6A84F49C7DB4_.wvu.Cols" localSheetId="0">#REF!</definedName>
    <definedName name="Z_6ED8475D_9CE9_465E_A74D_6A84F49C7DB4_.wvu.FilterData" localSheetId="0">'Респ на 1.04.2024г '!$A$82:$C$166</definedName>
    <definedName name="Z_6ED8475D_9CE9_465E_A74D_6A84F49C7DB4_.wvu.PrintArea" localSheetId="0">'Респ на 1.04.2024г '!$A$2:$C$186</definedName>
    <definedName name="Z_6ED8475D_9CE9_465E_A74D_6A84F49C7DB4_.wvu.PrintTitles" localSheetId="0">'Респ на 1.04.2024г '!$80:$80</definedName>
    <definedName name="Z_715EEB6C_7499_494B_9503_96D6381021C9_.wvu.FilterData" localSheetId="0">'Респ на 1.04.2024г '!$A$82:$C$166</definedName>
    <definedName name="Z_72A86455_C603_4BB6_A37F_EAEE558021B2_.wvu.FilterData" localSheetId="1">'Консолид на 01.04.2024г '!$A$64:$D$64</definedName>
    <definedName name="Z_72A86455_C603_4BB6_A37F_EAEE558021B2_.wvu.FilterData" localSheetId="0">'Респ на 1.04.2024г '!$A$82:$C$166</definedName>
    <definedName name="Z_72A86455_C603_4BB6_A37F_EAEE558021B2_.wvu.PrintArea" localSheetId="1">'Консолид на 01.04.2024г '!$A$2:$F$166</definedName>
    <definedName name="Z_72A86455_C603_4BB6_A37F_EAEE558021B2_.wvu.PrintArea" localSheetId="0">'Респ на 1.04.2024г '!$A$2:$C$185</definedName>
    <definedName name="Z_72A86455_C603_4BB6_A37F_EAEE558021B2_.wvu.PrintTitles" localSheetId="1">'Консолид на 01.04.2024г '!$68:$68</definedName>
    <definedName name="Z_72A86455_C603_4BB6_A37F_EAEE558021B2_.wvu.PrintTitles" localSheetId="0">'Респ на 1.04.2024г '!$80:$80</definedName>
    <definedName name="Z_798591E0_E356_4BC6_9ECC_FD8AE4D529FA_.wvu.FilterData" localSheetId="1">'Консолид на 01.04.2024г '!$A$64:$D$64</definedName>
    <definedName name="Z_798591E0_E356_4BC6_9ECC_FD8AE4D529FA_.wvu.FilterData" localSheetId="0">'Респ на 1.04.2024г '!$A$78:$C$78</definedName>
    <definedName name="Z_79E796AA_13FC_4E13_B381_2F6143ED4EC7_.wvu.FilterData" localSheetId="1">'Консолид на 01.04.2024г '!$A$64:$D$64</definedName>
    <definedName name="Z_79E796AA_13FC_4E13_B381_2F6143ED4EC7_.wvu.FilterData" localSheetId="0">'Респ на 1.04.2024г '!$A$78:$C$78</definedName>
    <definedName name="Z_834BE3F9_CE5F_4DFB_BC10_1E2626865DB8_.wvu.FilterData" localSheetId="0">'Респ на 1.04.2024г '!$A$82:$C$166</definedName>
    <definedName name="Z_848CA9D8_BBC4_4E9E_967D_BAE4B1D21BC1_.wvu.FilterData" localSheetId="0">'Респ на 1.04.2024г '!$A$78:$C$78</definedName>
    <definedName name="Z_91A61A06_48B7_4C73_B7BE_40AA8E27B91B_.wvu.FilterData" localSheetId="1">'Консолид на 01.04.2024г '!$A$64:$D$64</definedName>
    <definedName name="Z_91A61A06_48B7_4C73_B7BE_40AA8E27B91B_.wvu.FilterData" localSheetId="0">'Респ на 1.04.2024г '!$A$78:$C$78</definedName>
    <definedName name="Z_92A58397_6FD1_417E_8F7E_75020C95E0AA_.wvu.FilterData" localSheetId="0">'Респ на 1.04.2024г '!$A$80:$C$166</definedName>
    <definedName name="Z_92A58397_6FD1_417E_8F7E_75020C95E0AA_.wvu.PrintArea" localSheetId="0">'Респ на 1.04.2024г '!$A$2:$C$184</definedName>
    <definedName name="Z_92A58397_6FD1_417E_8F7E_75020C95E0AA_.wvu.PrintTitles" localSheetId="0">'Респ на 1.04.2024г '!$80:$80</definedName>
    <definedName name="Z_92A58397_6FD1_417E_8F7E_75020C95E0AA_.wvu.Rows" localSheetId="0">'Респ на 1.04.2024г '!$26:$27</definedName>
    <definedName name="Z_955C3BA5_82A4_461A_A5F5_7A2871154146_.wvu.FilterData" localSheetId="1">'Консолид на 01.04.2024г '!$A$64:$D$64</definedName>
    <definedName name="Z_955C3BA5_82A4_461A_A5F5_7A2871154146_.wvu.FilterData" localSheetId="0">'Респ на 1.04.2024г '!$A$78:$C$78</definedName>
    <definedName name="Z_9B19ABD6_51DB_4CD7_9133_96D4EB6E8FB9_.wvu.FilterData" localSheetId="0">'Респ на 1.04.2024г '!$A$82:$C$166</definedName>
    <definedName name="Z_A175E992_E9C4_4623_91B1_718B98B82F71_.wvu.FilterData" localSheetId="0">'Респ на 1.04.2024г '!$A$82:$C$166</definedName>
    <definedName name="Z_A42CAFDA_DFA1_4648_B334_C54E00946831_.wvu.FilterData" localSheetId="0">'Респ на 1.04.2024г '!$A$82:$C$166</definedName>
    <definedName name="Z_A8AE0651_2F02_47F4_976B_99F5DC1DD7F3_.wvu.FilterData" localSheetId="0">'Респ на 1.04.2024г '!$A$82:$C$166</definedName>
    <definedName name="Z_AA9D2B32_4CDD_41AA_8280_2732693809D4_.wvu.FilterData" localSheetId="1">'Консолид на 01.04.2024г '!$A$64:$D$64</definedName>
    <definedName name="Z_AA9D2B32_4CDD_41AA_8280_2732693809D4_.wvu.FilterData" localSheetId="0">'Респ на 1.04.2024г '!$A$82:$C$166</definedName>
    <definedName name="Z_B02DB189_85C7_4536_B6CE_0EA13845FA16_.wvu.FilterData" localSheetId="0">'Респ на 1.04.2024г '!$A$82:$C$166</definedName>
    <definedName name="Z_B15138F7_0BD0_4E71_8F46_DA1D9670DFB5_.wvu.FilterData" localSheetId="1">'Консолид на 01.04.2024г '!$A$68:$F$148</definedName>
    <definedName name="Z_B15138F7_0BD0_4E71_8F46_DA1D9670DFB5_.wvu.FilterData" localSheetId="0">'Респ на 1.04.2024г '!$A$80:$C$166</definedName>
    <definedName name="Z_B15138F7_0BD0_4E71_8F46_DA1D9670DFB5_.wvu.PrintArea" localSheetId="0">'Респ на 1.04.2024г '!$A$2:$C$184</definedName>
    <definedName name="Z_B15138F7_0BD0_4E71_8F46_DA1D9670DFB5_.wvu.PrintTitles" localSheetId="1">'Консолид на 01.04.2024г '!$68:$68</definedName>
    <definedName name="Z_B15138F7_0BD0_4E71_8F46_DA1D9670DFB5_.wvu.PrintTitles" localSheetId="0">'Респ на 1.04.2024г '!$80:$80</definedName>
    <definedName name="Z_B15138F7_0BD0_4E71_8F46_DA1D9670DFB5_.wvu.Rows" localSheetId="0">'Респ на 1.04.2024г '!$26:$27</definedName>
    <definedName name="Z_B15946DE_A4D2_4638_869A_B6F2641E0B96_.wvu.FilterData" localSheetId="0">'Респ на 1.04.2024г '!$A$78:$C$78</definedName>
    <definedName name="Z_B2435D3C_EBA5_415D_A24A_390495D3126A_.wvu.FilterData" localSheetId="1">'Консолид на 01.04.2024г '!$A$64:$D$64</definedName>
    <definedName name="Z_B2435D3C_EBA5_415D_A24A_390495D3126A_.wvu.FilterData" localSheetId="0">'Респ на 1.04.2024г '!$A$78:$C$78</definedName>
    <definedName name="Z_B5094D31_E174_4175_926F_6EF3D25A3E98_.wvu.FilterData" localSheetId="0">'Респ на 1.04.2024г '!$A$82:$C$166</definedName>
    <definedName name="Z_B5094D31_E174_4175_926F_6EF3D25A3E98_.wvu.PrintArea" localSheetId="0">'Респ на 1.04.2024г '!$A$2:$C$186</definedName>
    <definedName name="Z_B5094D31_E174_4175_926F_6EF3D25A3E98_.wvu.PrintTitles" localSheetId="0">'Респ на 1.04.2024г '!$80:$80</definedName>
    <definedName name="Z_B67A5796_E4D6_410C_BEA4_609F53925956_.wvu.FilterData" localSheetId="0">'Респ на 1.04.2024г '!$A$82:$C$166</definedName>
    <definedName name="Z_B81F8C3A_6284_44E9_BAFE_86AA1FCBEB9A_.wvu.FilterData" localSheetId="0">'Респ на 1.04.2024г '!$A$82:$C$166</definedName>
    <definedName name="Z_BD408BE5_D5FD_4046_9572_7FE88B6268E7_.wvu.FilterData" localSheetId="0">'Респ на 1.04.2024г '!$A$82:$C$166</definedName>
    <definedName name="Z_BD674180_2FB5_4EF6_995F_7267EA6F1AD4_.wvu.FilterData" localSheetId="0">'Респ на 1.04.2024г '!$A$82:$C$166</definedName>
    <definedName name="Z_BD674180_2FB5_4EF6_995F_7267EA6F1AD4_.wvu.PrintArea" localSheetId="0">'Респ на 1.04.2024г '!$A$2:$C$186</definedName>
    <definedName name="Z_BD674180_2FB5_4EF6_995F_7267EA6F1AD4_.wvu.PrintTitles" localSheetId="0">'Респ на 1.04.2024г '!$80:$80</definedName>
    <definedName name="Z_BDD02BCC_C7D0_4BD2_9675_1A1CA6EFD1EC_.wvu.FilterData" localSheetId="0">'Респ на 1.04.2024г '!$A$78:$C$78</definedName>
    <definedName name="Z_BF672DD3_C29D_4619_A85C_7E7EDFC3AFC4_.wvu.FilterData" localSheetId="1">'Консолид на 01.04.2024г '!$A$64:$D$64</definedName>
    <definedName name="Z_BF672DD3_C29D_4619_A85C_7E7EDFC3AFC4_.wvu.FilterData" localSheetId="0">'Респ на 1.04.2024г '!$A$78:$C$78</definedName>
    <definedName name="Z_C138B026_10AE_4DB4_8A1F_1BEF6003491D_.wvu.FilterData" localSheetId="0">'Респ на 1.04.2024г '!$A$80:$C$166</definedName>
    <definedName name="Z_C1B072F5_8858_45BA_928B_5333BA0F4155_.wvu.FilterData" localSheetId="0">'Респ на 1.04.2024г '!$A$82:$C$166</definedName>
    <definedName name="Z_C2EC8F8D_A734_4B5B_ADB6_829D6955F436_.wvu.FilterData" localSheetId="1">'Консолид на 01.04.2024г '!$A$64:$D$64</definedName>
    <definedName name="Z_C2EC8F8D_A734_4B5B_ADB6_829D6955F436_.wvu.FilterData" localSheetId="0">'Респ на 1.04.2024г '!$A$78:$C$78</definedName>
    <definedName name="Z_C628D739_F5F6_4751_B4E4_7BA758744C7E_.wvu.Cols" localSheetId="0">'Респ на 1.04.2024г '!$B:$B</definedName>
    <definedName name="Z_C628D739_F5F6_4751_B4E4_7BA758744C7E_.wvu.FilterData" localSheetId="0">'Респ на 1.04.2024г '!$A$82:$C$166</definedName>
    <definedName name="Z_C628D739_F5F6_4751_B4E4_7BA758744C7E_.wvu.PrintArea" localSheetId="0">'Респ на 1.04.2024г '!$A$2:$C$186</definedName>
    <definedName name="Z_C628D739_F5F6_4751_B4E4_7BA758744C7E_.wvu.PrintTitles" localSheetId="0">'Респ на 1.04.2024г '!$80:$80</definedName>
    <definedName name="Z_C628D739_F5F6_4751_B4E4_7BA758744C7E_.wvu.Rows" localSheetId="0">'Респ на 1.04.2024г '!$68:$68</definedName>
    <definedName name="Z_CCC548FE_4360_46A7_82FB_AF94A8A45431_.wvu.FilterData" localSheetId="1">'Консолид на 01.04.2024г '!$A$64:$D$64</definedName>
    <definedName name="Z_CCC548FE_4360_46A7_82FB_AF94A8A45431_.wvu.FilterData" localSheetId="0">'Респ на 1.04.2024г '!$A$78:$C$78</definedName>
    <definedName name="Z_D428B5A2_EAC0_48D0_9629_44ED9B4656D3_.wvu.FilterData" localSheetId="0">'Респ на 1.04.2024г '!$A$82:$C$166</definedName>
    <definedName name="Z_D7C2438E_5530_4D1E_8335_D882E7B28493_.wvu.FilterData" localSheetId="1">'Консолид на 01.04.2024г '!$A$64:$D$64</definedName>
    <definedName name="Z_D7C2438E_5530_4D1E_8335_D882E7B28493_.wvu.FilterData" localSheetId="0">'Респ на 1.04.2024г '!$A$78:$C$78</definedName>
    <definedName name="Z_DB7D7F04_D8D6_4E86_9967_53DEAC554610_.wvu.FilterData" localSheetId="0">'Респ на 1.04.2024г '!$A$82:$C$166</definedName>
    <definedName name="Z_E3039D43_BDAB_4951_BFE5_C6DCEF15FE5B_.wvu.FilterData" localSheetId="0">'Респ на 1.04.2024г '!$A$80:$C$166</definedName>
    <definedName name="Z_E3039D43_BDAB_4951_BFE5_C6DCEF15FE5B_.wvu.PrintArea" localSheetId="0">'Респ на 1.04.2024г '!$A$2:$C$184</definedName>
    <definedName name="Z_E3039D43_BDAB_4951_BFE5_C6DCEF15FE5B_.wvu.PrintTitles" localSheetId="0">'Респ на 1.04.2024г '!$80:$80</definedName>
    <definedName name="Z_EB729312_F72C_4969_A340_11B200BC223B_.wvu.FilterData" localSheetId="1">'Консолид на 01.04.2024г '!$A$64:$D$64</definedName>
    <definedName name="Z_EB729312_F72C_4969_A340_11B200BC223B_.wvu.FilterData" localSheetId="0">'Респ на 1.04.2024г '!$A$78:$C$78</definedName>
    <definedName name="Z_EB729312_F72C_4969_A340_11B200BC223B_.wvu.PrintArea" localSheetId="1">'Консолид на 01.04.2024г '!$A$2:$F$166</definedName>
    <definedName name="Z_EB729312_F72C_4969_A340_11B200BC223B_.wvu.PrintArea" localSheetId="0">'Респ на 1.04.2024г '!$1:$185</definedName>
    <definedName name="Z_EB729312_F72C_4969_A340_11B200BC223B_.wvu.PrintTitles" localSheetId="1">'Консолид на 01.04.2024г '!$68:$68</definedName>
    <definedName name="Z_EB729312_F72C_4969_A340_11B200BC223B_.wvu.PrintTitles" localSheetId="0">'Респ на 1.04.2024г '!$80:$80</definedName>
    <definedName name="Z_EC3FA91A_2598_45A1_A350_EE3EC22658E6_.wvu.FilterData" localSheetId="0">'Респ на 1.04.2024г '!$A$78:$C$78</definedName>
    <definedName name="Z_ED1A8729_BE46_4D1A_B467_5B4C2E918BB7_.wvu.FilterData" localSheetId="0">'Респ на 1.04.2024г '!$A$82:$C$166</definedName>
    <definedName name="Z_F6030651_4181_41D7_9BD7_C135FDF67C69_.wvu.FilterData" localSheetId="0">'Респ на 1.04.2024г '!$A$82:$C$166</definedName>
    <definedName name="Z_FFDD6EB3_4CF8_4F83_9E82_47668264D6C5_.wvu.FilterData" localSheetId="0">'Респ на 1.04.2024г '!$A$82:$C$166</definedName>
    <definedName name="_xlnm.Print_Titles" localSheetId="2">'ГП на 01.04.24'!$3:$4</definedName>
    <definedName name="_xlnm.Print_Titles" localSheetId="1">'Консолид на 01.04.2024г '!$68:$68</definedName>
    <definedName name="_xlnm.Print_Titles" localSheetId="0">'Респ на 1.04.2024г '!$80:$80</definedName>
    <definedName name="_xlnm.Print_Area" localSheetId="2">'ГП на 01.04.24'!$A$1:$P$217</definedName>
    <definedName name="_xlnm.Print_Area" localSheetId="0">'Респ на 1.04.2024г '!$A$2:$G$186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" i="2" l="1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72" i="2"/>
  <c r="G71" i="2"/>
  <c r="F71" i="2"/>
  <c r="C148" i="2" l="1"/>
  <c r="C151" i="2"/>
  <c r="C164" i="2"/>
  <c r="G85" i="1" l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G84" i="1"/>
  <c r="F84" i="1"/>
  <c r="G83" i="1"/>
  <c r="F83" i="1"/>
  <c r="C42" i="2" l="1"/>
  <c r="F60" i="2" l="1"/>
  <c r="F22" i="2"/>
  <c r="D64" i="2"/>
  <c r="E64" i="2"/>
  <c r="C64" i="2"/>
  <c r="E42" i="2"/>
  <c r="D42" i="2"/>
  <c r="E15" i="2"/>
  <c r="F15" i="2" s="1"/>
  <c r="D15" i="2"/>
  <c r="F16" i="2"/>
  <c r="E10" i="2"/>
  <c r="C10" i="2"/>
  <c r="D10" i="2"/>
  <c r="G63" i="2"/>
  <c r="F63" i="2"/>
  <c r="G62" i="2"/>
  <c r="F62" i="2"/>
  <c r="G61" i="2"/>
  <c r="F61" i="2"/>
  <c r="G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G21" i="2"/>
  <c r="F21" i="2"/>
  <c r="G20" i="2"/>
  <c r="F20" i="2"/>
  <c r="G19" i="2"/>
  <c r="F19" i="2"/>
  <c r="G18" i="2"/>
  <c r="F18" i="2"/>
  <c r="G17" i="2"/>
  <c r="F17" i="2"/>
  <c r="G14" i="2"/>
  <c r="F14" i="2"/>
  <c r="G13" i="2"/>
  <c r="F13" i="2"/>
  <c r="G12" i="2"/>
  <c r="F12" i="2"/>
  <c r="G11" i="2"/>
  <c r="F11" i="2"/>
  <c r="G9" i="2"/>
  <c r="F9" i="2"/>
  <c r="G64" i="2" l="1"/>
  <c r="F42" i="2"/>
  <c r="F64" i="2"/>
  <c r="G42" i="2"/>
  <c r="G15" i="2"/>
  <c r="G16" i="2"/>
  <c r="G10" i="2"/>
  <c r="F10" i="2"/>
  <c r="E26" i="1"/>
  <c r="E10" i="1"/>
  <c r="D73" i="1"/>
  <c r="D69" i="1"/>
  <c r="D68" i="1"/>
  <c r="D67" i="1"/>
  <c r="D66" i="1"/>
  <c r="D65" i="1"/>
  <c r="D64" i="1"/>
  <c r="D63" i="1"/>
  <c r="G77" i="1" l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F59" i="1"/>
  <c r="F58" i="1"/>
  <c r="F57" i="1"/>
  <c r="G56" i="1"/>
  <c r="F56" i="1"/>
  <c r="F55" i="1"/>
  <c r="F54" i="1"/>
  <c r="F52" i="1"/>
  <c r="G51" i="1"/>
  <c r="F51" i="1"/>
  <c r="F50" i="1"/>
  <c r="F49" i="1"/>
  <c r="F48" i="1"/>
  <c r="G47" i="1"/>
  <c r="F47" i="1"/>
  <c r="F46" i="1"/>
  <c r="F45" i="1"/>
  <c r="F44" i="1"/>
  <c r="G43" i="1"/>
  <c r="F43" i="1"/>
  <c r="F42" i="1"/>
  <c r="F41" i="1"/>
  <c r="F40" i="1"/>
  <c r="G39" i="1"/>
  <c r="F39" i="1"/>
  <c r="F38" i="1"/>
  <c r="F37" i="1"/>
  <c r="F36" i="1"/>
  <c r="G35" i="1"/>
  <c r="F35" i="1"/>
  <c r="F34" i="1"/>
  <c r="F33" i="1"/>
  <c r="F32" i="1"/>
  <c r="G31" i="1"/>
  <c r="F31" i="1"/>
  <c r="F30" i="1"/>
  <c r="F29" i="1"/>
  <c r="F28" i="1"/>
  <c r="F27" i="1"/>
  <c r="G25" i="1"/>
  <c r="F25" i="1"/>
  <c r="F24" i="1"/>
  <c r="F23" i="1"/>
  <c r="F22" i="1"/>
  <c r="G21" i="1"/>
  <c r="F21" i="1"/>
  <c r="F20" i="1"/>
  <c r="F19" i="1"/>
  <c r="F18" i="1"/>
  <c r="G17" i="1"/>
  <c r="F17" i="1"/>
  <c r="F16" i="1"/>
  <c r="F15" i="1"/>
  <c r="F14" i="1"/>
  <c r="G13" i="1"/>
  <c r="F13" i="1"/>
  <c r="F12" i="1"/>
  <c r="F11" i="1"/>
  <c r="F10" i="1"/>
  <c r="E53" i="1"/>
  <c r="G53" i="1" s="1"/>
  <c r="C53" i="1"/>
  <c r="D53" i="1" s="1"/>
  <c r="C26" i="1"/>
  <c r="D26" i="1" s="1"/>
  <c r="G26" i="1" s="1"/>
  <c r="D27" i="1"/>
  <c r="G27" i="1" s="1"/>
  <c r="C10" i="1"/>
  <c r="D60" i="1"/>
  <c r="D59" i="1"/>
  <c r="G59" i="1" s="1"/>
  <c r="D58" i="1"/>
  <c r="G58" i="1" s="1"/>
  <c r="D57" i="1"/>
  <c r="G57" i="1" s="1"/>
  <c r="D56" i="1"/>
  <c r="D55" i="1"/>
  <c r="G55" i="1" s="1"/>
  <c r="D54" i="1"/>
  <c r="G54" i="1" s="1"/>
  <c r="D52" i="1"/>
  <c r="G52" i="1" s="1"/>
  <c r="D51" i="1"/>
  <c r="D50" i="1"/>
  <c r="G50" i="1" s="1"/>
  <c r="D49" i="1"/>
  <c r="G49" i="1" s="1"/>
  <c r="D48" i="1"/>
  <c r="G48" i="1" s="1"/>
  <c r="D47" i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D38" i="1"/>
  <c r="G38" i="1" s="1"/>
  <c r="D37" i="1"/>
  <c r="G37" i="1" s="1"/>
  <c r="D36" i="1"/>
  <c r="G36" i="1" s="1"/>
  <c r="D35" i="1"/>
  <c r="D34" i="1"/>
  <c r="G34" i="1" s="1"/>
  <c r="D33" i="1"/>
  <c r="G33" i="1" s="1"/>
  <c r="D32" i="1"/>
  <c r="G32" i="1" s="1"/>
  <c r="D31" i="1"/>
  <c r="D30" i="1"/>
  <c r="G30" i="1" s="1"/>
  <c r="D29" i="1"/>
  <c r="G29" i="1" s="1"/>
  <c r="D28" i="1"/>
  <c r="G28" i="1" s="1"/>
  <c r="D25" i="1"/>
  <c r="D24" i="1"/>
  <c r="G24" i="1" s="1"/>
  <c r="D23" i="1"/>
  <c r="G23" i="1" s="1"/>
  <c r="D22" i="1"/>
  <c r="G22" i="1" s="1"/>
  <c r="D21" i="1"/>
  <c r="D20" i="1"/>
  <c r="G20" i="1" s="1"/>
  <c r="D19" i="1"/>
  <c r="G19" i="1" s="1"/>
  <c r="D18" i="1"/>
  <c r="G18" i="1" s="1"/>
  <c r="D17" i="1"/>
  <c r="D16" i="1"/>
  <c r="G16" i="1" s="1"/>
  <c r="D15" i="1"/>
  <c r="G15" i="1" s="1"/>
  <c r="D14" i="1"/>
  <c r="G14" i="1" s="1"/>
  <c r="D13" i="1"/>
  <c r="D12" i="1"/>
  <c r="G12" i="1" s="1"/>
  <c r="D11" i="1"/>
  <c r="G11" i="1" s="1"/>
  <c r="E9" i="1"/>
  <c r="E78" i="1" s="1"/>
  <c r="F26" i="1" l="1"/>
  <c r="D10" i="1"/>
  <c r="G10" i="1" s="1"/>
  <c r="F53" i="1"/>
  <c r="C9" i="1"/>
  <c r="F78" i="1" s="1"/>
  <c r="D9" i="1" l="1"/>
  <c r="F9" i="1"/>
  <c r="D78" i="1" l="1"/>
  <c r="G78" i="1" s="1"/>
  <c r="G9" i="1"/>
</calcChain>
</file>

<file path=xl/sharedStrings.xml><?xml version="1.0" encoding="utf-8"?>
<sst xmlns="http://schemas.openxmlformats.org/spreadsheetml/2006/main" count="1448" uniqueCount="1013">
  <si>
    <t>Отчет</t>
  </si>
  <si>
    <t xml:space="preserve">об исполнении республиканского бюджета </t>
  </si>
  <si>
    <t>Кабардино-Балкарской Республики</t>
  </si>
  <si>
    <t>(тыс.рублей)</t>
  </si>
  <si>
    <t>Наименование показателей</t>
  </si>
  <si>
    <t>Код бюджетной классификации</t>
  </si>
  <si>
    <t>НАЛОГОВЫЕ И НЕНАЛОГОВЫЕ ДОХОДЫ</t>
  </si>
  <si>
    <t>000 1 00 00000 00 0000 000</t>
  </si>
  <si>
    <t>НАЛОГОВЫЕ ДОХОДЫ</t>
  </si>
  <si>
    <t>Налог на прибыль организаций</t>
  </si>
  <si>
    <t>000 1 01 01000 00 0000 110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</si>
  <si>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</si>
  <si>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 xml:space="preserve">000 1 01 01010 00 0000 110 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</si>
  <si>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</si>
  <si>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</si>
  <si>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</si>
  <si>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</si>
  <si>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</si>
  <si>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</si>
  <si>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</si>
  <si>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</si>
  <si>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</si>
  <si>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</si>
  <si>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</si>
  <si>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</si>
  <si>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</si>
  <si>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</si>
  <si>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</si>
  <si>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000 1 03 02000 01 0000110</t>
  </si>
  <si>
    <t>Акцизы на алкогольную продукцию</t>
  </si>
  <si>
    <t>000  1  03 21000  00  0000  000</t>
  </si>
  <si>
    <t>000  1  03  31000  00  0000  000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</si>
  <si>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</si>
  <si>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</si>
  <si>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</si>
  <si>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</si>
  <si>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</si>
  <si>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</si>
  <si>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</si>
  <si>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</si>
  <si>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</si>
  <si>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</si>
  <si>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сельскохозяйственный налог</t>
  </si>
  <si>
    <t>Налог на профессиональный доход</t>
  </si>
  <si>
    <t>Налоги на имущество</t>
  </si>
  <si>
    <t>000 1 06 00000 00 0000 000</t>
  </si>
  <si>
    <t>Налог на имущество организаций</t>
  </si>
  <si>
    <t>000 1 06 02000 02 0000 110</t>
  </si>
  <si>
    <t>Транспортный налог</t>
  </si>
  <si>
    <t>000 1 06 04000 02 0000 110</t>
  </si>
  <si>
    <t>Налог на игорный бизнес</t>
  </si>
  <si>
    <t>000 1 06 05000 02 0000 110</t>
  </si>
  <si>
    <t>Налоги, сборы и регулярные платежи за пользование природными ресурсами</t>
  </si>
  <si>
    <t>000 1 07 00000 00 0000 000</t>
  </si>
  <si>
    <t>Налог на добычу полезных ископаемых</t>
  </si>
  <si>
    <t>000 1 07 01000 01 0000 110</t>
  </si>
  <si>
    <t>Регулярные платежи за добычу полезных ископаемых (роялти) при выполнении соглашений о разделе продукции</t>
  </si>
  <si>
    <t>000 1 07 02000 01 0000 110</t>
  </si>
  <si>
    <t>Сборы за пользование объектами животного мира и за пользование объектами водных биологических ресурсов</t>
  </si>
  <si>
    <t>000 1 07 04000 01 0000 110</t>
  </si>
  <si>
    <t>Государственная пошлина</t>
  </si>
  <si>
    <t>000 1 08 00000 00 0000 000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</si>
  <si>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</si>
  <si>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</si>
  <si>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</si>
  <si>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</si>
  <si>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</si>
  <si>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</si>
  <si>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000 1 09 04000 00 0000 110</t>
  </si>
  <si>
    <t>Прочие налоги и сборы (по отмененным налогам и сборам субъектов Российской Федерации)</t>
  </si>
  <si>
    <t>000 1 09 06000 02 0000 110</t>
  </si>
  <si>
    <t xml:space="preserve"> 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</si>
  <si>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</si>
  <si>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</si>
  <si>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</si>
  <si>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</si>
  <si>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Доходы от оказания платных услуг (работ) и компенсации затрат государства</t>
  </si>
  <si>
    <t>000 1 13 00000 00 0000 000</t>
  </si>
  <si>
    <t>Доходы от продажи материальных и нематериальных активов</t>
  </si>
  <si>
    <t>000 1 14 00000 00 0000 000</t>
  </si>
  <si>
    <t>Административные платежи и сборы</t>
  </si>
  <si>
    <t>000 1 15 00000 00 0000 000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</si>
  <si>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</si>
  <si>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</si>
  <si>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</si>
  <si>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</si>
  <si>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</si>
  <si>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</si>
  <si>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</si>
  <si>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</si>
  <si>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</si>
  <si>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</si>
  <si>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</si>
  <si>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000 2 02 15001 02 0000 150</t>
  </si>
  <si>
    <t>Дотации бюджетам субъектов Российской Федерации на поддержку мер по обеспечению сбалансированности бюджетов</t>
  </si>
  <si>
    <t>000 2 02 15002 00 0000 150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</si>
  <si>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</t>
  </si>
  <si>
    <t>000 2 02 15009 02 0000 150</t>
  </si>
  <si>
    <t>Субсидии бюджетам бюджетной системы 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</si>
  <si>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</si>
  <si>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</si>
  <si>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</si>
  <si>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</si>
  <si>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</si>
  <si>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Безвозмездные поступления от государственных (муниципальных) организаций</t>
  </si>
  <si>
    <t>000 2 03 00000 00 0000 000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</si>
  <si>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</si>
  <si>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000 2 04 00000 00 0000 000</t>
  </si>
  <si>
    <t>Прочие безвозмездные поступления</t>
  </si>
  <si>
    <t>000 2 07 00000 00 0000 000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</si>
  <si>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</si>
  <si>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</si>
  <si>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</si>
  <si>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</si>
  <si>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ВСЕГО ДОХОДОВ</t>
  </si>
  <si>
    <t>РАСХОДЫ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</si>
  <si>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</si>
  <si>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</si>
  <si>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</si>
  <si>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</si>
  <si>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</si>
  <si>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</si>
  <si>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</si>
  <si>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</si>
  <si>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</si>
  <si>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</si>
  <si>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</si>
  <si>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</si>
  <si>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</si>
  <si>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</si>
  <si>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Фундаментальные исследования</t>
  </si>
  <si>
    <t>0110</t>
  </si>
  <si>
    <t>Резервные фонды</t>
  </si>
  <si>
    <t>0111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</si>
  <si>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</si>
  <si>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</si>
  <si>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</si>
  <si>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</si>
  <si>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</si>
  <si>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</si>
  <si>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</si>
  <si>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</si>
  <si>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</si>
  <si>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</si>
  <si>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</si>
  <si>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</si>
  <si>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</si>
  <si>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</si>
  <si>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</si>
  <si>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</si>
  <si>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</si>
  <si>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</si>
  <si>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</si>
  <si>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</si>
  <si>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</si>
  <si>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</si>
  <si>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Топливно-энергетический комплекс</t>
  </si>
  <si>
    <t>0402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</si>
  <si>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</si>
  <si>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</si>
  <si>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</si>
  <si>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</si>
  <si>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</si>
  <si>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</si>
  <si>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</si>
  <si>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</si>
  <si>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</si>
  <si>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</si>
  <si>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</si>
  <si>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</si>
  <si>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</si>
  <si>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</si>
  <si>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</si>
  <si>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</si>
  <si>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</si>
  <si>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</si>
  <si>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</si>
  <si>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</si>
  <si>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</si>
  <si>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</si>
  <si>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</si>
  <si>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</si>
  <si>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</si>
  <si>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</si>
  <si>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</si>
  <si>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</si>
  <si>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</si>
  <si>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</si>
  <si>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</si>
  <si>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</si>
  <si>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</si>
  <si>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</si>
  <si>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</si>
  <si>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</si>
  <si>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</si>
  <si>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</si>
  <si>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</si>
  <si>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</si>
  <si>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</si>
  <si>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</si>
  <si>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</si>
  <si>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</si>
  <si>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</si>
  <si>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</si>
  <si>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</si>
  <si>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</si>
  <si>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</si>
  <si>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</si>
  <si>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</si>
  <si>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</si>
  <si>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Прикладные научные исследования в области образования</t>
  </si>
  <si>
    <t>0708</t>
  </si>
  <si>
    <t>Другие вопросы в области образования</t>
  </si>
  <si>
    <t>0709</t>
  </si>
  <si>
    <t>Культура и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</si>
  <si>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</si>
  <si>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</si>
  <si>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</si>
  <si>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</si>
  <si>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</si>
  <si>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</si>
  <si>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</si>
  <si>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</si>
  <si>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</si>
  <si>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</si>
  <si>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</si>
  <si>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</si>
  <si>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</si>
  <si>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</si>
  <si>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</si>
  <si>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</si>
  <si>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</si>
  <si>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её компонентов</t>
  </si>
  <si>
    <t>0906</t>
  </si>
  <si>
    <t xml:space="preserve">Другие вопросы в области здравоохранения 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</si>
  <si>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</si>
  <si>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</si>
  <si>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</si>
  <si>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</si>
  <si>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</si>
  <si>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</si>
  <si>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</si>
  <si>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</si>
  <si>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</si>
  <si>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</si>
  <si>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</si>
  <si>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</si>
  <si>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</si>
  <si>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</si>
  <si>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</si>
  <si>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</si>
  <si>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</si>
  <si>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</si>
  <si>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</si>
  <si>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</si>
  <si>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</si>
  <si>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</si>
  <si>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</si>
  <si>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</si>
  <si>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</si>
  <si>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</si>
  <si>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</si>
  <si>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</si>
  <si>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</si>
  <si>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</si>
  <si>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</si>
  <si>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</si>
  <si>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</si>
  <si>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</si>
  <si>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</si>
  <si>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</si>
  <si>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</si>
  <si>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</si>
  <si>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</si>
  <si>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</si>
  <si>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</si>
  <si>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</si>
  <si>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</si>
  <si>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ВСЕГО РАСХОДОВ</t>
  </si>
  <si>
    <t>9600</t>
  </si>
  <si>
    <t>Результат исполнения бюджета (дефицит «-», профицит «+»)</t>
  </si>
  <si>
    <t>7900</t>
  </si>
  <si>
    <t>ИСТОЧНИКИ ФИНАНСИРОВАНИЯ  ДЕФИЦИТА БЮДЖЕТА</t>
  </si>
  <si>
    <t>Источники финансирования дефицита бюджета - всего</t>
  </si>
  <si>
    <t>000 90 00 00 00 00 0000 000</t>
  </si>
  <si>
    <t>ИСТОЧНИКИ ВНУТРЕННЕГО ФИНАНСИРОВАНИЯ ДЕФИЦИТОВ  БЮДЖЕТОВ</t>
  </si>
  <si>
    <t>000 01 00 00 00 00 0000 000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</si>
  <si>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</si>
  <si>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</si>
  <si>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</si>
  <si>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</si>
  <si>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</si>
  <si>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</si>
  <si>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</si>
  <si>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</si>
  <si>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</si>
  <si>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</si>
  <si>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</si>
  <si>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000 01 03 01 00 00 0000 800</t>
  </si>
  <si>
    <t>Иные источники внутреннего финансирования  дефицитов бюджетов</t>
  </si>
  <si>
    <t>000 01 06 00 00 00 0000 000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</si>
  <si>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</si>
  <si>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</si>
  <si>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Возврат бюджетных кредитов, предоставленных  внутри страны в валюте Российской Федерации</t>
  </si>
  <si>
    <t>000 01 06 05 00 00 0000 600</t>
  </si>
  <si>
    <t>Предоставление бюджетных кредитов внутри  страны в валюте Российской Федерации</t>
  </si>
  <si>
    <t>000 01 06 05 00 00 0000 500</t>
  </si>
  <si>
    <t>Операции по управлению остатками средств на единых счетах бюджетов</t>
  </si>
  <si>
    <t>000 01 06 10 02 00 0000 500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</si>
  <si>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</si>
  <si>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</si>
  <si>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</si>
  <si>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</si>
  <si>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Уменьшение остатков средств бюджетов</t>
  </si>
  <si>
    <t>000 01 05 00 00 00 0000 600</t>
  </si>
  <si>
    <t>Государственный долг субъекта РФ</t>
  </si>
  <si>
    <t xml:space="preserve">об исполнении консолидированного бюджета  </t>
  </si>
  <si>
    <t>Единый налог на вмененный доход для отдельных видов деятельности</t>
  </si>
  <si>
    <t>000 1 05 02000 02 0000 110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</si>
  <si>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</si>
  <si>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</si>
  <si>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</si>
  <si>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000 1 05 06000 01 0000 110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</si>
  <si>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</si>
  <si>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</si>
  <si>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</si>
  <si>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</si>
  <si>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 по делам, рассматриваемым в судах общей юрисдикции, мировыми судьями</t>
  </si>
  <si>
    <t>000 1 08 03000 01 0000 000</t>
  </si>
  <si>
    <t>Налог на прибыль организаций, зачислявшийся до 1 января 2005 года в местные бюджеты</t>
  </si>
  <si>
    <t>000 1 09 01000 00 0000 110</t>
  </si>
  <si>
    <t>Прочие налоги и сборы (по отмененным местным налогам и сборам)</t>
  </si>
  <si>
    <t>000 1 09 07000 00 0000 110</t>
  </si>
  <si>
    <t>000 2 02 15001 00 0000 150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</si>
  <si>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</si>
  <si>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Безвозмездные поступления  от негосударственных организаций в бюджеты городских поселений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</si>
  <si>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</si>
  <si>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</si>
  <si>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Межбюджетные трансферты общего характера бюджетам субъектов Российской Федерации и муниципальных образований</t>
  </si>
  <si>
    <t>Результат исполнения бюджета (дефицит "--", профицит "+")</t>
  </si>
  <si>
    <t>000 01 06 10 00 00 0000 000</t>
  </si>
  <si>
    <t>000 01 00 00 00 00 0000 00А</t>
  </si>
  <si>
    <t xml:space="preserve"> </t>
  </si>
  <si>
    <t>(тыс. рублей)</t>
  </si>
  <si>
    <t>№ п/п</t>
  </si>
  <si>
    <t>Название</t>
  </si>
  <si>
    <t>КЦСР</t>
  </si>
  <si>
    <t>Всего</t>
  </si>
  <si>
    <t>% исполнения</t>
  </si>
  <si>
    <t>за счет средств респ.
бюджета</t>
  </si>
  <si>
    <t>за счет средств фед. бюджета и др.безвозмезд.</t>
  </si>
  <si>
    <t>за счет средств респ. бюджета</t>
  </si>
  <si>
    <t>Всего по ГП</t>
  </si>
  <si>
    <t>Государственная программа Кабардино-Балкарской Республики "Развитие здравоохранения в Кабардино-Балкарской Республике"</t>
  </si>
  <si>
    <t>01 0 00 00000</t>
  </si>
  <si>
    <t>Государственная программа Кабардино-Балкарской Республики "Развитие образования в Кабардино-Балкарской Республике"</t>
  </si>
  <si>
    <t>02 0 00 00000</t>
  </si>
  <si>
    <t>Государственная программа Кабардино-Балкарской Республики "Социальная поддержка населения Кабардино-Балкарской Республики"</t>
  </si>
  <si>
    <t>03 0 00 00000</t>
  </si>
  <si>
    <t>Государственная программа Кабардино-Балкарской Республики "Доступная среда в Кабардино-Балкарской Республике"</t>
  </si>
  <si>
    <t>04 0 00 00000</t>
  </si>
  <si>
    <t>Государственная программа Кабардино-Балкарской Республики "Обеспечение жильем и коммунальными услугами населения Кабардино-Балкарской Республики"</t>
  </si>
  <si>
    <t>05 0 00 00000</t>
  </si>
  <si>
    <t>Государственная программа Кабардино-Балкарской Республики "Содействие занятости населения Кабардино-Балкарской Республики"</t>
  </si>
  <si>
    <t>07 0 00 00000</t>
  </si>
  <si>
    <t>Государственная программа Кабардино-Балкарской Республики "Профилактика правонарушений и укрепление общественного порядка и общественной безопасности в Кабардино-Балкарской Республике"</t>
  </si>
  <si>
    <t>08 0 00 00000</t>
  </si>
  <si>
    <t>Государственная программа Кабардино-Балкарской Республики "Защита населения и территории Кабардино-Балкарской Республики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</si>
  <si>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10 0 00 00000</t>
  </si>
  <si>
    <t>Государственная программа Кабардино-Балкарской Республики "Культура Кабардино-Балкарии"</t>
  </si>
  <si>
    <t>11 0 00 00000</t>
  </si>
  <si>
    <t>Государственная программа Кабардино-Балкарской Республики "Охрана окружающей среды, воспроизводство и использование природных ресурсов в Кабардино-Балкарской Республике"</t>
  </si>
  <si>
    <t>12 0 00 00000</t>
  </si>
  <si>
    <t>Государственная программа Кабардино-Балкарской Республики "Развитие физической культуры и спорта в Кабардино-Балкарской Республике"</t>
  </si>
  <si>
    <t>13 0 00 00000</t>
  </si>
  <si>
    <t>Государственная программа Кабардино-Балкарской Республики "Экономическое развитие и инновационная экономика"</t>
  </si>
  <si>
    <t>15 0 00 00000</t>
  </si>
  <si>
    <t>Государственная программа Кабардино-Балкарской Республики "Развитие промышленности и торговли в Кабардино-Балкарской Республике"</t>
  </si>
  <si>
    <t>16 0 00 00000</t>
  </si>
  <si>
    <t>Государственная программа Кабардино-Балкарской Республики "Информационное общество"</t>
  </si>
  <si>
    <t>23 0 00 00000</t>
  </si>
  <si>
    <t>Государственная программа Кабардино-Балкарской Республики "Развитие транспортной системы в Кабардино-Балкарской Республике"</t>
  </si>
  <si>
    <t>24 0 00 00000</t>
  </si>
  <si>
    <t>Государственная программа Кабардино-Балкарской Республики "Развитие сельского хозяйства и регулирование рынков сельскохозяйственной продукции, сырья и продовольствия в Кабардино-Балкарской Республике"</t>
  </si>
  <si>
    <t>25 0 00 00000</t>
  </si>
  <si>
    <t>Государственная программа Кабардино-Балкарской Республики "Развитие лесного хозяйства в Кабардино-Балкарской Республике"</t>
  </si>
  <si>
    <t>29 0 00 00000</t>
  </si>
  <si>
    <t>Государственная программа Кабардино-Балкарской Республики "Энергоэффективность и развитие энергетики в Кабардино-Балкарской Республике"</t>
  </si>
  <si>
    <t>30 0 00 00000</t>
  </si>
  <si>
    <t>Государственная программа Кабардино-Балкарской Республики "Управление государственным имуществом Кабардино-Балкарской Республики"</t>
  </si>
  <si>
    <t>38 0 00 00000</t>
  </si>
  <si>
    <t>Государственная программа Кабардино-Балкарской Республики "Управление государственными финансами, государственным долгом и межбюджетными отношениями в Кабардино-Балкарской Республике"</t>
  </si>
  <si>
    <t>39 0 00 00000</t>
  </si>
  <si>
    <t>46 0 00 00000</t>
  </si>
  <si>
    <t>Государственная программа Кабардино-Балкарской Республики "Комплексное развитие сельских территорий Кабардино-Балкарской Республики"</t>
  </si>
  <si>
    <t>48 0 00 00000</t>
  </si>
  <si>
    <t>Государственная программа Кабардино-Балкарской Республики "Развитие туристско-рекреационного комплекса Кабардино-Балкарской Республики"</t>
  </si>
  <si>
    <t>Государственная программа Кабардино-Балкарской Республики "Формирование современной городской среды"</t>
  </si>
  <si>
    <t>55 0 00 00000</t>
  </si>
  <si>
    <t>Государственная программа Кабардино-Балкарской Республики "Профилактика терроризма и экстремизма в Кабардино-Балкарской Республике"</t>
  </si>
  <si>
    <t>56 0 00 00000</t>
  </si>
  <si>
    <t>Непрограммные расходы</t>
  </si>
  <si>
    <t>Всего по республиканскому бюджету КБР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</si>
  <si>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</si>
  <si>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</si>
  <si>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000 1 05 03000 00 0001 110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</si>
  <si>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</si>
  <si>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000 2 02 15549 02 0000 150</t>
  </si>
  <si>
    <t>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борьбе с новой коронавирусной инфекцией (COVID-19)</t>
  </si>
  <si>
    <t>000 2 02.15844 02 0000 150</t>
  </si>
  <si>
    <t>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</si>
  <si>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>000 1 08 02000 01 0000 000</t>
  </si>
  <si>
    <t>Платежи за пользование природными ресурсами</t>
  </si>
  <si>
    <t>000 1 09 03000 00 0000 110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</si>
  <si>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</si>
  <si>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</si>
  <si>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</si>
  <si>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000 1 01 02090 01 00000 110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</si>
  <si>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</si>
  <si>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000 1 01 0210 01 00000 110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</si>
  <si>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</si>
  <si>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000 1 01 0211 01 00000 110</t>
  </si>
  <si>
    <t>000 1 08 05000 01 0000 110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</si>
  <si>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</si>
  <si>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Дотации бюджетам на премирование победителей Всероссийского конкурса "Лучшая муниципальная практика"</t>
  </si>
  <si>
    <t>000 2 02 15399 00 0000 150</t>
  </si>
  <si>
    <t>Международные отношения и международное сотрудничество</t>
  </si>
  <si>
    <t>0108</t>
  </si>
  <si>
    <t>Предусмотрено в сводной бюджетной росписи</t>
  </si>
  <si>
    <t>Государственная программа Кабардино-Балкарской Республики "Развитие молодежной политики в Кабардино-Балкарской Республике"</t>
  </si>
  <si>
    <t>52 0 00 00000</t>
  </si>
  <si>
    <t>Годовой уточненный план в соответствии с росписью</t>
  </si>
  <si>
    <t>* Указаны в соответствии с законом КБР "О республиканском бюджете КБР на 2024 год и на плановый период 2025 и 2026 годов"</t>
  </si>
  <si>
    <t>Объем финансирования государственных программ Кабардино-Балкарской Республики на 1 апреля 2024 год</t>
  </si>
  <si>
    <t>Предусмотрено в бюджете на 2024 г.*</t>
  </si>
  <si>
    <t>Исполнено 
на 01.04.2024 г.</t>
  </si>
  <si>
    <t>01</t>
  </si>
  <si>
    <t>01201</t>
  </si>
  <si>
    <t>Региональный проект "Развитие инфраструктуры здравоохранения"</t>
  </si>
  <si>
    <t>01 2 01 00000</t>
  </si>
  <si>
    <t>01204</t>
  </si>
  <si>
    <t>Региональный проект "Борьба с сахарным диабетом"</t>
  </si>
  <si>
    <t>01 2 04 00000</t>
  </si>
  <si>
    <t>01207</t>
  </si>
  <si>
    <t>Региональный проект "Обеспечение расширенного неонатального скрининга"</t>
  </si>
  <si>
    <t>01 2 07 00000</t>
  </si>
  <si>
    <t>0123D</t>
  </si>
  <si>
    <t>Региональный проект "Оптимальная для восстановления здоровья медицинская реабилитация"</t>
  </si>
  <si>
    <t>01 2 3D 00000</t>
  </si>
  <si>
    <t>012N1</t>
  </si>
  <si>
    <t>Региональный проект "Развитие системы оказания первичной медико-санитарной помощи"</t>
  </si>
  <si>
    <t>01 2 N1 00000</t>
  </si>
  <si>
    <t>012N2</t>
  </si>
  <si>
    <t>Региональный проект "Борьба с сердечно-сосудистыми заболеваниями"</t>
  </si>
  <si>
    <t>01 2 N2 00000</t>
  </si>
  <si>
    <t>012N3</t>
  </si>
  <si>
    <t>Региональный проект "Борьба с онкологическими заболеваниями"</t>
  </si>
  <si>
    <t>01 2 N3 00000</t>
  </si>
  <si>
    <t>012N7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</si>
  <si>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</si>
  <si>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01 2 N7 00000</t>
  </si>
  <si>
    <t>012N9</t>
  </si>
  <si>
    <t>Региональный проект "Модернизация первичного звена здравоохранения Российской Федерации"</t>
  </si>
  <si>
    <t>01 2 N9 00000</t>
  </si>
  <si>
    <t>012P3</t>
  </si>
  <si>
    <t>Региональный проект "Старшее поколение"</t>
  </si>
  <si>
    <t>01 2 P3 00000</t>
  </si>
  <si>
    <t>01301</t>
  </si>
  <si>
    <t>Ведомственный проект "Укрепление материально-технической базы учреждений"</t>
  </si>
  <si>
    <t>01 3 01 00000</t>
  </si>
  <si>
    <t/>
  </si>
  <si>
    <t>01402</t>
  </si>
  <si>
    <t>Комплекс процессных мероприятий "Организация санаторно-курортного лечения"</t>
  </si>
  <si>
    <t>01 4 02 00000</t>
  </si>
  <si>
    <t>01404</t>
  </si>
  <si>
    <t>Комплекс процессных мероприятий "Управление кадровыми ресурсами здравоохранения"</t>
  </si>
  <si>
    <t>01 4 04 00000</t>
  </si>
  <si>
    <t>01405</t>
  </si>
  <si>
    <t>Комплекс процессных мероприятий "Осуществление контроля, экспертизы, мониторинга и предоставления государственных услуг в сфере охраны здоровья"</t>
  </si>
  <si>
    <t>01 4 05 00000</t>
  </si>
  <si>
    <t>01407</t>
  </si>
  <si>
    <t>Комплекс процессных мероприятий "Организация обязательного медицинского страхования"</t>
  </si>
  <si>
    <t>01 4 07 00000</t>
  </si>
  <si>
    <t>01409</t>
  </si>
  <si>
    <t>Комплекс процессных мероприятий "Организация оказания медицинской помощи учреждениями, подведомственными Управлению делами Главы и Правительства Кабардино-Балкарской Республики"</t>
  </si>
  <si>
    <t>01 4 09 00000</t>
  </si>
  <si>
    <t>01412</t>
  </si>
  <si>
    <t>Комплекс процессных мероприятий "Анализ и мониторинг системы здравоохранения"</t>
  </si>
  <si>
    <t>01 4 12 00000</t>
  </si>
  <si>
    <t>01413</t>
  </si>
  <si>
    <t>Комплекс процессных мероприятий "Развитие государственной экспертной деятельности в сфере здравоохранения"</t>
  </si>
  <si>
    <t>01 4 13 00000</t>
  </si>
  <si>
    <t>01415</t>
  </si>
  <si>
    <t>Комплекс процессных мероприятий "Совершенствование оказания скорой медицинской помощи и деятельности регионального центра медицины катастроф"</t>
  </si>
  <si>
    <t>01 4 15 00000</t>
  </si>
  <si>
    <t>01418</t>
  </si>
  <si>
    <t>Комплекс процессных мероприятий "Обеспечение отдельных категорий граждан лекарственными препаратами"</t>
  </si>
  <si>
    <t>01 4 18 00000</t>
  </si>
  <si>
    <t>01419</t>
  </si>
  <si>
    <t>Комплекс процессных мероприятий "Развитие службы крови"</t>
  </si>
  <si>
    <t>01 4 19 00000</t>
  </si>
  <si>
    <t>01421</t>
  </si>
  <si>
    <t>Комплекс процессных мероприятий "Предупреждение и борьба с социально значимыми заболеваниями"</t>
  </si>
  <si>
    <t>01 4 21 00000</t>
  </si>
  <si>
    <t>01422</t>
  </si>
  <si>
    <t>Комплекс процессных мероприятий "Развитие системы оказания паллиативной медицинской помощи"</t>
  </si>
  <si>
    <t>01 4 22 00000</t>
  </si>
  <si>
    <t>01423</t>
  </si>
  <si>
    <t>Комплекс процессных мероприятий "Обеспечение деятельности Министерства здравоохранения Кабардино-Балкарской Республики"</t>
  </si>
  <si>
    <t>01 4 23 00000</t>
  </si>
  <si>
    <t>01491</t>
  </si>
  <si>
    <t>Комплекс процессных мероприятий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t>
  </si>
  <si>
    <t>01 4 91 00000</t>
  </si>
  <si>
    <t>01492</t>
  </si>
  <si>
    <t>Комплекс процессных мероприятий "Совершенствование службы родовспоможения"</t>
  </si>
  <si>
    <t>01 4 92 00000</t>
  </si>
  <si>
    <t>01494</t>
  </si>
  <si>
    <t>Комплекс процессных мероприятий "Развитие специализированной медицинской помощи детям"</t>
  </si>
  <si>
    <t>01 4 94 00000</t>
  </si>
  <si>
    <t>02</t>
  </si>
  <si>
    <t>02201</t>
  </si>
  <si>
    <t>Региональный проект "Создание условий для обучения, отдыха и оздоровления детей и молодежи"</t>
  </si>
  <si>
    <t>02 2 01 00000</t>
  </si>
  <si>
    <t>02202</t>
  </si>
  <si>
    <t>Региональный проект "Успех каждого ребенка"</t>
  </si>
  <si>
    <t>02 2 02 00000</t>
  </si>
  <si>
    <t>0226D</t>
  </si>
  <si>
    <t>Региональный проект "Профессионалитет"</t>
  </si>
  <si>
    <t>02 2 6D 00000</t>
  </si>
  <si>
    <t>022E1</t>
  </si>
  <si>
    <t>Региональный проект "Современная школа"</t>
  </si>
  <si>
    <t>02 2 E1 00000</t>
  </si>
  <si>
    <t>022E2</t>
  </si>
  <si>
    <t>02 2 E2 00000</t>
  </si>
  <si>
    <t>022EВ</t>
  </si>
  <si>
    <t>Региональный проект "Патриотическое воспитание граждан Российской Федерации"</t>
  </si>
  <si>
    <t>02 2 EВ 00000</t>
  </si>
  <si>
    <t>022R3</t>
  </si>
  <si>
    <t>Региональный проект "Безопасность дорожного движения"</t>
  </si>
  <si>
    <t>02 2 R3 00000</t>
  </si>
  <si>
    <t>02391</t>
  </si>
  <si>
    <t>Ведомственный проект "Оценка качества образования"</t>
  </si>
  <si>
    <t>02 3 91 00000</t>
  </si>
  <si>
    <t>02399</t>
  </si>
  <si>
    <t>Ведомственный проект "Создание комплексной системы сопровождения и поддержки детей участников специальной военной операции "Дети Героев"</t>
  </si>
  <si>
    <t>02 3 99 00000</t>
  </si>
  <si>
    <t>02401</t>
  </si>
  <si>
    <t>Комплекс процессных мероприятий "Современные механизмы и технологии дошкольного и общего образования"</t>
  </si>
  <si>
    <t>02 4 01 00000</t>
  </si>
  <si>
    <t>02402</t>
  </si>
  <si>
    <t>Комплекс процессных мероприятий "Содействие развитию среднего профессионального образования и дополнительного профессионального образования"</t>
  </si>
  <si>
    <t>02 4 02 00000</t>
  </si>
  <si>
    <t>02403</t>
  </si>
  <si>
    <t>Комплекс процессных мероприятий "Дополнительное образование детей, выявление и поддержка лиц, проявивших выдающиеся способности"</t>
  </si>
  <si>
    <t>02 4 03 00000</t>
  </si>
  <si>
    <t>02406</t>
  </si>
  <si>
    <t>Комплекс процессных мероприятий "Качество образования"</t>
  </si>
  <si>
    <t>02 4 06 00000</t>
  </si>
  <si>
    <t>02407</t>
  </si>
  <si>
    <t>Комплекс процессных мероприятий "Научно-методическое, методическое и кадровое обеспечение обучения русскому языку и языкам народов Российской Федерации"</t>
  </si>
  <si>
    <t>02 4 07 00000</t>
  </si>
  <si>
    <t>02408</t>
  </si>
  <si>
    <t>Комплекс процессных мероприятий "Обеспечение деятельности Министерства просвещения и науки Кабардино-Балкарской Республики"</t>
  </si>
  <si>
    <t>02 4 08 00000</t>
  </si>
  <si>
    <t>02499</t>
  </si>
  <si>
    <t>Комплекс процессных мероприятий "Социальная поддержка и развитие кадрового потенциала в сфере науки и высшего образования"</t>
  </si>
  <si>
    <t>02 4 99 00000</t>
  </si>
  <si>
    <t>03</t>
  </si>
  <si>
    <t>03201</t>
  </si>
  <si>
    <t>Региональный проект "Модернизация сферы социального обслуживания и развитие сектора негосударственных организаций в сфере оказания социальных услуг"</t>
  </si>
  <si>
    <t>03 2 01 00000</t>
  </si>
  <si>
    <t>03202</t>
  </si>
  <si>
    <t>Региональный проект "Реализация адресной социальной поддержки граждан"</t>
  </si>
  <si>
    <t>03 2 02 00000</t>
  </si>
  <si>
    <t>03299</t>
  </si>
  <si>
    <t>Региональный проект "Реализация полномочий по оказанию государственной поддержки гражданам в обеспечении жильем и оплате жилищно-коммунальных услуг"</t>
  </si>
  <si>
    <t>03 2 99 00000</t>
  </si>
  <si>
    <t>032P1</t>
  </si>
  <si>
    <t>Региональный проект "Финансовая поддержка семей при рождении детей"</t>
  </si>
  <si>
    <t>03 2 P1 00000</t>
  </si>
  <si>
    <t>032P3</t>
  </si>
  <si>
    <t>03 2 P3 00000</t>
  </si>
  <si>
    <t>03403</t>
  </si>
  <si>
    <t>Комплекс процессных мероприятий "Предоставление мер социальной поддержки ветеранам Великой Отечественной войны и боевых действий"</t>
  </si>
  <si>
    <t>03 4 03 00000</t>
  </si>
  <si>
    <t>03405</t>
  </si>
  <si>
    <t>Комплекс процессных мероприятий "Предоставление мер государственной поддержки семьям с детьми"</t>
  </si>
  <si>
    <t>03 4 05 00000</t>
  </si>
  <si>
    <t>03407</t>
  </si>
  <si>
    <t>Комплекс процессных мероприятий "Предоставление мер социальной поддержки отдельным категориям граждан"</t>
  </si>
  <si>
    <t>03 4 07 00000</t>
  </si>
  <si>
    <t>03408</t>
  </si>
  <si>
    <t>Комплекс процессных мероприятий "Предоставление мер государственной поддержки военнослужащим, иным категориям лиц, погибшим (умершим) или получившим увечья при исполнении служебных обязанностей, и членам их семей"</t>
  </si>
  <si>
    <t>03 4 08 00000</t>
  </si>
  <si>
    <t>03410</t>
  </si>
  <si>
    <t>Комплекс процессных мероприятий "Обеспечение деятельности Министерства труда и социальной защиты Кабардино-Балкарской Республики"</t>
  </si>
  <si>
    <t>03 4 10 00000</t>
  </si>
  <si>
    <t>03411</t>
  </si>
  <si>
    <t>Комплекс процессных мероприятий "Предоставление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</si>
  <si>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03 4 11 00000</t>
  </si>
  <si>
    <t>03498</t>
  </si>
  <si>
    <t>Комплекс процессных мероприятий "Обеспечение отдыха и оздоровления детей"</t>
  </si>
  <si>
    <t>03 4 98 00000</t>
  </si>
  <si>
    <t>03499</t>
  </si>
  <si>
    <t>Комплекс процессных мероприятий "Организация социального обслуживания граждан"</t>
  </si>
  <si>
    <t>03 4 99 00000</t>
  </si>
  <si>
    <t>04</t>
  </si>
  <si>
    <t>04201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</si>
  <si>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</si>
  <si>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>04 2 01 00000</t>
  </si>
  <si>
    <t>04401</t>
  </si>
  <si>
    <t>Комплекс процессных мероприятий "Обеспечение инвалидов и детей-инвалидов реабилитационными и абилитационными услугами, а также техническими средствами реабилитации"</t>
  </si>
  <si>
    <t>04 4 01 00000</t>
  </si>
  <si>
    <t>05</t>
  </si>
  <si>
    <t>05201</t>
  </si>
  <si>
    <t>Региональный проект "Содействие муниципальным образованиям Кабардино-Балкарской Республики в реализации полномочий по оказанию государственной поддержки гражданам в обеспечении жильем и оплате жилищно-коммунальных услуг"</t>
  </si>
  <si>
    <t>05 2 01 00000</t>
  </si>
  <si>
    <t>05202</t>
  </si>
  <si>
    <t>Региональный проект "Содействие развитию инфраструктуры Кабардино-Балкарской Республики"</t>
  </si>
  <si>
    <t>05 2 02 00000</t>
  </si>
  <si>
    <t>052F3</t>
  </si>
  <si>
    <t>Региональный проект "Обеспечение устойчивого сокращения непригодного для проживания жилищного фонда"</t>
  </si>
  <si>
    <t>05 2 F3 00000</t>
  </si>
  <si>
    <t>05302</t>
  </si>
  <si>
    <t>Ведомственный проект "Государственная поддержка граждан в обеспечении жильем"</t>
  </si>
  <si>
    <t>05 3 02 00000</t>
  </si>
  <si>
    <t>05399</t>
  </si>
  <si>
    <t>Ведомственный проект "Государственная поддержка реализации региональной программы капитального ремонта общего имущества в многоквартирных домах, расположенных на территории Кабардино-Балкарской Республики"</t>
  </si>
  <si>
    <t>05 3 99 00000</t>
  </si>
  <si>
    <t>05401</t>
  </si>
  <si>
    <t>Комплекс процессных мероприятий "Обеспечение деятельности Министерства строительства и жилищно-коммунального хозяйства Кабардино-Балкарской Республики и реализации государственной политики в сфере строительства, жилищного обеспечения и жилищно-коммунального хозяйства"</t>
  </si>
  <si>
    <t>05 4 01 00000</t>
  </si>
  <si>
    <t>05402</t>
  </si>
  <si>
    <t>Комплекс процессных мероприятий "Выполнение государственных обязательств по обеспечению жильем отдельных категорий граждан"</t>
  </si>
  <si>
    <t>05 4 02 00000</t>
  </si>
  <si>
    <t>05413</t>
  </si>
  <si>
    <t>Комплекс процессных мероприятий "Оказание государственной поддержки в обеспечении жильем и оплате коммунальных услуг"</t>
  </si>
  <si>
    <t>05 4 13 00000</t>
  </si>
  <si>
    <t>07</t>
  </si>
  <si>
    <t>072P2</t>
  </si>
  <si>
    <t>Региональный проект "Содействие занятости"</t>
  </si>
  <si>
    <t>07 2 P2 00000</t>
  </si>
  <si>
    <t>07401</t>
  </si>
  <si>
    <t>Комплекс процессных мероприятий "Активная политика занятости населения и социальная поддержка безработных граждан"</t>
  </si>
  <si>
    <t>07 4 01 00000</t>
  </si>
  <si>
    <t>07403</t>
  </si>
  <si>
    <t>07 4 03 00000</t>
  </si>
  <si>
    <t>08</t>
  </si>
  <si>
    <t>08399</t>
  </si>
  <si>
    <t>Ведомственный проект "Реализация государственной политики в сфере профилактики правонарушений"</t>
  </si>
  <si>
    <t>08 3 99 00000</t>
  </si>
  <si>
    <t>08499</t>
  </si>
  <si>
    <t>Комплекс процессных мероприятий "Управление развитием информационной среды"</t>
  </si>
  <si>
    <t>08 4 99 00000</t>
  </si>
  <si>
    <t>10</t>
  </si>
  <si>
    <t>10401</t>
  </si>
  <si>
    <t>Комплекс процессных мероприятий "Обеспечение деятельности органа, осуществляющего полномочия в сфере гражданской обороны, защиты населения и территории от чрезвычайных ситуаций и подведомственных организаций"</t>
  </si>
  <si>
    <t>10 4 01 00000</t>
  </si>
  <si>
    <t>10499</t>
  </si>
  <si>
    <t>Комплекс процессных мероприятий "Организация своевременного оповещения и информирования населения Кабардино-Балкарской Республики при угрозе или возникновении чрезвычайных ситуаций природного и техногенного характера"</t>
  </si>
  <si>
    <t>10 4 99 00000</t>
  </si>
  <si>
    <t>10901</t>
  </si>
  <si>
    <t>Резервные средства</t>
  </si>
  <si>
    <t>10 9 01 00000</t>
  </si>
  <si>
    <t>11</t>
  </si>
  <si>
    <t>11201</t>
  </si>
  <si>
    <t>Региональный проект "Сохранение культурного и исторического наследия"</t>
  </si>
  <si>
    <t>11 2 01 00000</t>
  </si>
  <si>
    <t>11202</t>
  </si>
  <si>
    <t>Региональный проект "Развитие инфраструктуры в сфере культуры"</t>
  </si>
  <si>
    <t>11 2 02 00000</t>
  </si>
  <si>
    <t>11203</t>
  </si>
  <si>
    <t>Региональный проект "Развитие искусства и творчества"</t>
  </si>
  <si>
    <t>11 2 03 00000</t>
  </si>
  <si>
    <t>112A1</t>
  </si>
  <si>
    <t>Региональный проект "Культурная среда"</t>
  </si>
  <si>
    <t>11 2 A1 00000</t>
  </si>
  <si>
    <t>112A2</t>
  </si>
  <si>
    <t>Региональный проект "Творческие люди"</t>
  </si>
  <si>
    <t>11 2 A2 00000</t>
  </si>
  <si>
    <t>112A3</t>
  </si>
  <si>
    <t>Региональный проект "Цифровая культура"</t>
  </si>
  <si>
    <t>11 2 A3 00000</t>
  </si>
  <si>
    <t>11301</t>
  </si>
  <si>
    <t>Ведомственный проект "Реализация федеральной целевой программы "Увековечение памяти погибших при защите Отечества на 2019 - 2024 годы"</t>
  </si>
  <si>
    <t>11 3 01 00000</t>
  </si>
  <si>
    <t>11399</t>
  </si>
  <si>
    <t>Ведомственный проект "Развитие искусства и творчества"</t>
  </si>
  <si>
    <t>11 3 99 00000</t>
  </si>
  <si>
    <t>11401</t>
  </si>
  <si>
    <t>Комплекс процессных мероприятий "Создание условий для сохранения культурного и исторического наследия"</t>
  </si>
  <si>
    <t>11 4 01 00000</t>
  </si>
  <si>
    <t>11402</t>
  </si>
  <si>
    <t>Комплекс процессных мероприятий "Создание условий для развития библиотечного дела"</t>
  </si>
  <si>
    <t>11 4 02 00000</t>
  </si>
  <si>
    <t>11403</t>
  </si>
  <si>
    <t>Комплекс процессных мероприятий "Создание условий для развития музейного дела"</t>
  </si>
  <si>
    <t>11 4 03 00000</t>
  </si>
  <si>
    <t>11404</t>
  </si>
  <si>
    <t>Комплекс процессных мероприятий "Создание условий для развития искусства и творчества"</t>
  </si>
  <si>
    <t>11 4 04 00000</t>
  </si>
  <si>
    <t>11405</t>
  </si>
  <si>
    <t>Комплекс процессных мероприятий "Обеспечение деятельности Министерства культуры Кабардино-Балкарской Республики"</t>
  </si>
  <si>
    <t>11 4 05 00000</t>
  </si>
  <si>
    <t>11408</t>
  </si>
  <si>
    <t>Комплекс процессных мероприятий "Обеспечение деятельности Архивной службы Кабардино-Балкарской Республики"</t>
  </si>
  <si>
    <t>11 4 08 00000</t>
  </si>
  <si>
    <t>11499</t>
  </si>
  <si>
    <t>Комплекс процессных мероприятий "Обеспечение деятельности системы управления в сфере культуры"</t>
  </si>
  <si>
    <t>11 4 99 00000</t>
  </si>
  <si>
    <t>12</t>
  </si>
  <si>
    <t>12202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</si>
  <si>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</si>
  <si>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12 2 02 00000</t>
  </si>
  <si>
    <t>122G8</t>
  </si>
  <si>
    <t>Региональный проект "Сохранение уникальных водных объектов"</t>
  </si>
  <si>
    <t>12 2 G8 00000</t>
  </si>
  <si>
    <t>12401</t>
  </si>
  <si>
    <t>Комплекс процессных мероприятий "Обеспечение деятельности Министерства природы и экологии Кабардино-Балкарской Республики"</t>
  </si>
  <si>
    <t>12 4 01 00000</t>
  </si>
  <si>
    <t>12403</t>
  </si>
  <si>
    <t>Комплекс процессных мероприятий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t>
  </si>
  <si>
    <t>12 4 03 00000</t>
  </si>
  <si>
    <t>12404</t>
  </si>
  <si>
    <t>Комплекс процессных мероприятий "Сохранение биологического разнообразия"</t>
  </si>
  <si>
    <t>12 4 04 00000</t>
  </si>
  <si>
    <t>12405</t>
  </si>
  <si>
    <t>Комплекс процессных мероприятий "Обеспечение эффективной реализации государственных функций в сфере водных отношений"</t>
  </si>
  <si>
    <t>12 4 05 00000</t>
  </si>
  <si>
    <t>12406</t>
  </si>
  <si>
    <t>Комплекс процессных мероприятий "Гидрометеорология и мониторинг окружающей среды"</t>
  </si>
  <si>
    <t>12 4 06 00000</t>
  </si>
  <si>
    <t>12498</t>
  </si>
  <si>
    <t>12 4 98 00000</t>
  </si>
  <si>
    <t>12499</t>
  </si>
  <si>
    <t>Комплекс процессных мероприятий "Обеспечение деятельности по эксплуатации и капитальному строительству природоохранных объектов"</t>
  </si>
  <si>
    <t>12 4 99 00000</t>
  </si>
  <si>
    <t>13</t>
  </si>
  <si>
    <t>1328D</t>
  </si>
  <si>
    <t>Региональный проект "Бизнес-спринт (Я выбираю спорт)"</t>
  </si>
  <si>
    <t>13 2 8D 00000</t>
  </si>
  <si>
    <t>132P5</t>
  </si>
  <si>
    <t>Региональный проект "Спорт - норма жизни"</t>
  </si>
  <si>
    <t>13 2 P5 00000</t>
  </si>
  <si>
    <t>13399</t>
  </si>
  <si>
    <t>Ведомственный проект "Проведение физкультурно-массовых и спортивных мероприятий"</t>
  </si>
  <si>
    <t>13 3 99 00000</t>
  </si>
  <si>
    <t>13401</t>
  </si>
  <si>
    <t>Комплекс процессных мероприятий "Обеспечение деятельности Министерства спорта Кабардино-Балкарской Республики и реализация государственной политики в сфере физической культуры и спорта"</t>
  </si>
  <si>
    <t>13 4 01 00000</t>
  </si>
  <si>
    <t>13402</t>
  </si>
  <si>
    <t>Комплекс процессных мероприятий "Проведение спортивных мероприятий, обеспечение подготовки спортсменов высокого класса"</t>
  </si>
  <si>
    <t>13 4 02 00000</t>
  </si>
  <si>
    <t>15</t>
  </si>
  <si>
    <t>15201</t>
  </si>
  <si>
    <t>Региональный проект "Системные меры развития международной кооперации и экспорта"</t>
  </si>
  <si>
    <t>15 2 01 00000</t>
  </si>
  <si>
    <t>15202</t>
  </si>
  <si>
    <t>Региональный проект "Социально-экономическое развитие Кабардино-Балкарской Республики"</t>
  </si>
  <si>
    <t>15 2 02 00000</t>
  </si>
  <si>
    <t>15216</t>
  </si>
  <si>
    <t>Региональный проект "Подготовка кадров"</t>
  </si>
  <si>
    <t>15 2 16 00000</t>
  </si>
  <si>
    <t>152I2</t>
  </si>
  <si>
    <t>Региональный проект "Создание благоприятных условий для осуществления деятельности самозанятыми гражданами"</t>
  </si>
  <si>
    <t>15 2 I2 00000</t>
  </si>
  <si>
    <t>152I4</t>
  </si>
  <si>
    <t>Региональный проект "Создание условий для легкого старта и комфортного ведения бизнеса"</t>
  </si>
  <si>
    <t>15 2 I4 00000</t>
  </si>
  <si>
    <t>152I5</t>
  </si>
  <si>
    <t>Региональный проект "Акселерация субъектов малого и среднего предпринимательства"</t>
  </si>
  <si>
    <t>15 2 I5 00000</t>
  </si>
  <si>
    <t>152L2</t>
  </si>
  <si>
    <t>Региональный проект "Адресная поддержка повышения производительности труда на предприятиях"</t>
  </si>
  <si>
    <t>15 2 L2 00000</t>
  </si>
  <si>
    <t>15408</t>
  </si>
  <si>
    <t>Комплекс процессных мероприятий "Обеспечение деятельности Министерства экономического развития Кабардино-Балкарской Республики"</t>
  </si>
  <si>
    <t>15 4 08 00000</t>
  </si>
  <si>
    <t>15497</t>
  </si>
  <si>
    <t>Комплекс процессных мероприятий "Повышение качества предоставления государственных и муниципальных услуг"</t>
  </si>
  <si>
    <t>15 4 97 00000</t>
  </si>
  <si>
    <t>15498</t>
  </si>
  <si>
    <t>Комплекс процессных мероприятий "Государственная кадастровая оценка объектов недвижимости"</t>
  </si>
  <si>
    <t>15 4 98 00000</t>
  </si>
  <si>
    <t>15499</t>
  </si>
  <si>
    <t>Комплекс процессных мероприятий "Развитие и поддержка малого и среднего предпринимательства"</t>
  </si>
  <si>
    <t>15 4 99 00000</t>
  </si>
  <si>
    <t>16</t>
  </si>
  <si>
    <t>16209</t>
  </si>
  <si>
    <t>Региональный проект "Поддержка региональных программ развития промышленности"</t>
  </si>
  <si>
    <t>16 2 09 00000</t>
  </si>
  <si>
    <t>16407</t>
  </si>
  <si>
    <t>Комплекс процессных мероприятий "Обеспечение деятельности Министерство промышленности, энергетики и торговли Кабардино-Балкарской Республики"</t>
  </si>
  <si>
    <t>16 4 07 00000</t>
  </si>
  <si>
    <t>23</t>
  </si>
  <si>
    <t>232D5</t>
  </si>
  <si>
    <t>Региональный проект "Цифровые технологии"</t>
  </si>
  <si>
    <t>23 2 D5 00000</t>
  </si>
  <si>
    <t>232D6</t>
  </si>
  <si>
    <t>Региональный проект "Цифровое государственное управление"</t>
  </si>
  <si>
    <t>23 2 D6 00000</t>
  </si>
  <si>
    <t>23302</t>
  </si>
  <si>
    <t>Ведомственный проект "Развитие сервисов на основе информационных технологий в области медицины, здравоохранения, социального обеспечения, образования, науки и культуры"</t>
  </si>
  <si>
    <t>23 3 02 00000</t>
  </si>
  <si>
    <t>23401</t>
  </si>
  <si>
    <t>Комплекс процессных мероприятий "Обеспечение деятельности Министерства цифрового развития Кабардино-Балкарской Республики"</t>
  </si>
  <si>
    <t>23 4 01 00000</t>
  </si>
  <si>
    <t>23402</t>
  </si>
  <si>
    <t>Комплекс процессных мероприятий "Обеспечение устойчивого развития медиасреды"</t>
  </si>
  <si>
    <t>23 4 02 00000</t>
  </si>
  <si>
    <t>23497</t>
  </si>
  <si>
    <t>Комплекс процессных мероприятий "Обеспечение реализации программ и проектов в области цифровой экономики и развития информационного общества"</t>
  </si>
  <si>
    <t>23 4 97 00000</t>
  </si>
  <si>
    <t>23498</t>
  </si>
  <si>
    <t>Комплекс процессных мероприятий "Деятельность республиканского информационного агентства"</t>
  </si>
  <si>
    <t>23 4 98 00000</t>
  </si>
  <si>
    <t>23499</t>
  </si>
  <si>
    <t>23 4 99 00000</t>
  </si>
  <si>
    <t>24</t>
  </si>
  <si>
    <t>24202</t>
  </si>
  <si>
    <t>Региональный проект "Поддержание, развитие и использование системы ГЛОНАСС"</t>
  </si>
  <si>
    <t>24 2 02 00000</t>
  </si>
  <si>
    <t>24205</t>
  </si>
  <si>
    <t>Региональный проект "Обеспечение доступности услуг воздушного транспорта"</t>
  </si>
  <si>
    <t>24 2 05 00000</t>
  </si>
  <si>
    <t>24206</t>
  </si>
  <si>
    <t>Региональный проект "Содействие развитию автомобильных дорог регионального, межмуниципального и местного значения"</t>
  </si>
  <si>
    <t>24 2 06 00000</t>
  </si>
  <si>
    <t>24207</t>
  </si>
  <si>
    <t>Региональный проект "Обеспечение доступности услуг железнодорожного транспорта"</t>
  </si>
  <si>
    <t>24 2 07 00000</t>
  </si>
  <si>
    <t>242R1</t>
  </si>
  <si>
    <t>Региональный проект "Региональная и местная дорожная сеть"</t>
  </si>
  <si>
    <t>24 2 R1 00000</t>
  </si>
  <si>
    <t>242R2</t>
  </si>
  <si>
    <t>Региональный проект "Общесистемные меры развития дорожного хозяйства"</t>
  </si>
  <si>
    <t>24 2 R2 00000</t>
  </si>
  <si>
    <t>242R3</t>
  </si>
  <si>
    <t>24 2 R3 00000</t>
  </si>
  <si>
    <t>242R7</t>
  </si>
  <si>
    <t>Региональный проект "Развитие общественного транспорта"</t>
  </si>
  <si>
    <t>24 2 R7 00000</t>
  </si>
  <si>
    <t>24401</t>
  </si>
  <si>
    <t>Комплекс процессных мероприятий "Обеспечение деятельности Министерства транспорта и дорожного хозяйства Кабардино-Балкарской Республики"</t>
  </si>
  <si>
    <t>24 4 01 00000</t>
  </si>
  <si>
    <t>24405</t>
  </si>
  <si>
    <t>Комплекс процессных мероприятий "Обеспечение деятельности в сфере управления дорожным хозяйством"</t>
  </si>
  <si>
    <t>24 4 05 00000</t>
  </si>
  <si>
    <t>24406</t>
  </si>
  <si>
    <t>Комплекс процессных мероприятий "Капитальный ремонт, ремонт и содержание автомобильных дорог общего пользования регионального значения"</t>
  </si>
  <si>
    <t>24 4 06 00000</t>
  </si>
  <si>
    <t>24497</t>
  </si>
  <si>
    <t>Комплекс процессных мероприятий "Внедрение сегментов аппаратно-программного комплекса "Безопасная республика"</t>
  </si>
  <si>
    <t>24 4 97 00000</t>
  </si>
  <si>
    <t>24498</t>
  </si>
  <si>
    <t>Комплекс процессных мероприятий "Обеспечение создания и функционирования отдельных систем региональной безопасности на территории Кабардино-Балкарской Республики"</t>
  </si>
  <si>
    <t>24 4 98 00000</t>
  </si>
  <si>
    <t>24499</t>
  </si>
  <si>
    <t>Комплекс процессных мероприятий "Развитие системы обеспечения вызова экстренных оперативных служб по единому номеру 112 в Кабардино-Балкарской Республике"</t>
  </si>
  <si>
    <t>24 4 99 00000</t>
  </si>
  <si>
    <t>24901</t>
  </si>
  <si>
    <t>24 9 01 00000</t>
  </si>
  <si>
    <t>25</t>
  </si>
  <si>
    <t>25201</t>
  </si>
  <si>
    <t>Региональный проект "Развитие отраслей и техническая модернизация агропромышленного комплекса"</t>
  </si>
  <si>
    <t>25 2 01 00000</t>
  </si>
  <si>
    <t>25203</t>
  </si>
  <si>
    <t>Региональный проект "Создание условий для независимости и конкурентоспособности отечественного агропромышленного комплекса"</t>
  </si>
  <si>
    <t>25 2 03 00000</t>
  </si>
  <si>
    <t>25204</t>
  </si>
  <si>
    <t>Региональный проект "Стимулирование развития виноградарства и виноделия"</t>
  </si>
  <si>
    <t>25 2 04 00000</t>
  </si>
  <si>
    <t>25206</t>
  </si>
  <si>
    <t>Региональный проект "Развитие отраслей овощеводства и картофелеводства"</t>
  </si>
  <si>
    <t>25 2 06 00000</t>
  </si>
  <si>
    <t>25207</t>
  </si>
  <si>
    <t>Региональный проект "Вовлечение в оборот и комплексная мелиорация земель сельскохозяйственного назначения"</t>
  </si>
  <si>
    <t>25 2 07 00000</t>
  </si>
  <si>
    <t>252I5</t>
  </si>
  <si>
    <t>25 2 I5 00000</t>
  </si>
  <si>
    <t>252T2</t>
  </si>
  <si>
    <t>Региональный проект "Экспорт продукции агропромышленного комплекса"</t>
  </si>
  <si>
    <t>25 2 T2 00000</t>
  </si>
  <si>
    <t>25303</t>
  </si>
  <si>
    <t>Ведомственный проект "Отдельные мероприятия в области сельского хозяйства"</t>
  </si>
  <si>
    <t>25 3 03 00000</t>
  </si>
  <si>
    <t>25401</t>
  </si>
  <si>
    <t>Комплекс процессных мероприятий "Обеспечение деятельности Министерства сельского хозяйства Кабардино-Балкарской Республики"</t>
  </si>
  <si>
    <t>25 4 01 00000</t>
  </si>
  <si>
    <t>25402</t>
  </si>
  <si>
    <t>Комплекс процессных мероприятий "Организация ветеринарного и фитосанитарного надзора"</t>
  </si>
  <si>
    <t>25 4 02 00000</t>
  </si>
  <si>
    <t>29</t>
  </si>
  <si>
    <t>292GА</t>
  </si>
  <si>
    <t>Региональный проект "Сохранение лесов"</t>
  </si>
  <si>
    <t>29 2 GА 00000</t>
  </si>
  <si>
    <t>292Y4</t>
  </si>
  <si>
    <t>Региональный проект "Стимулирование спроса на отечественные беспилотные авиационные системы"</t>
  </si>
  <si>
    <t>29 2 Y4 00000</t>
  </si>
  <si>
    <t>29401</t>
  </si>
  <si>
    <t>Комплекс процессных мероприятий "Обеспечение эффективной реализации государственных функций в области лесных отношений"</t>
  </si>
  <si>
    <t>29 4 01 00000</t>
  </si>
  <si>
    <t>30</t>
  </si>
  <si>
    <t>3029J</t>
  </si>
  <si>
    <t>Региональный проект "Электроавтомобиль"</t>
  </si>
  <si>
    <t>30 2 9J 00000</t>
  </si>
  <si>
    <t>38</t>
  </si>
  <si>
    <t>3824F</t>
  </si>
  <si>
    <t>Региональный проект "Национальная система пространственных данных"</t>
  </si>
  <si>
    <t>38 2 4F 00000</t>
  </si>
  <si>
    <t>38412</t>
  </si>
  <si>
    <t>Комплекс процессных мероприятий "Управление государственным имуществом Кабардино-Балкарской Республики"</t>
  </si>
  <si>
    <t>38 4 12 00000</t>
  </si>
  <si>
    <t>39</t>
  </si>
  <si>
    <t>39401</t>
  </si>
  <si>
    <t>Комплекс процессных мероприятий "Поддержка и организация направления муниципальным образованиям Кабардино-Балкарской Республики межбюджетных трансфертов с целью выравнивания их бюджетной обеспеченности, обеспечения сбалансированности бюджетов муниципальных образований Кабардино-Балкарской Республики, социально-экономического развития и исполнения делегированных полномочий"</t>
  </si>
  <si>
    <t>39 4 01 00000</t>
  </si>
  <si>
    <t>39402</t>
  </si>
  <si>
    <t>Комплекс процессных мероприятий "Организация и управление бюджетным процессом и повышение его открытости"</t>
  </si>
  <si>
    <t>39 4 02 00000</t>
  </si>
  <si>
    <t>39404</t>
  </si>
  <si>
    <t>Комплекс процессных мероприятий "Сопровождение информационных систем обеспечения бюджетных правоотношений"</t>
  </si>
  <si>
    <t>39 4 04 00000</t>
  </si>
  <si>
    <t>39405</t>
  </si>
  <si>
    <t>Комплекс процессных мероприятий "Поощрение муниципальных образований Кабардино-Балкарской Республики по итогам оценки эффективности деятельности органов местного самоуправления"</t>
  </si>
  <si>
    <t>39 4 05 00000</t>
  </si>
  <si>
    <t>39408</t>
  </si>
  <si>
    <t>Комплекс процессных мероприятий "Управление государственным долгом и государственными финансовыми активами"</t>
  </si>
  <si>
    <t>39 4 08 00000</t>
  </si>
  <si>
    <t>39415</t>
  </si>
  <si>
    <t>Комплекс процессных мероприятий "Обеспечение деятельности Министерства финансов Кабардино-Балкарской Республики"</t>
  </si>
  <si>
    <t>39 4 15 00000</t>
  </si>
  <si>
    <t>40</t>
  </si>
  <si>
    <t>40 0 00 00000</t>
  </si>
  <si>
    <t>402F2</t>
  </si>
  <si>
    <t>Региональный проект "Формирование комфортной городской среды"</t>
  </si>
  <si>
    <t>40 2 F2 00000</t>
  </si>
  <si>
    <t>46</t>
  </si>
  <si>
    <t>Государственная программа Кабардино-Балкарской Республики "Реализация государственной национальной политики и общественных проектов в Кабардино-Балкарской Республике"</t>
  </si>
  <si>
    <t>46201</t>
  </si>
  <si>
    <t>Региональный проект "Совершенствование государственно-общественного партнерства в сфере государственной национальной политики"</t>
  </si>
  <si>
    <t>46 2 01 00000</t>
  </si>
  <si>
    <t>46399</t>
  </si>
  <si>
    <t>Ведомственный проект "Совершенствование государственно-общественного партнерства в сфере национальной политики, духовно-просветительской деятельности и поддержки общественных проектов"</t>
  </si>
  <si>
    <t>46 3 99 00000</t>
  </si>
  <si>
    <t>46401</t>
  </si>
  <si>
    <t>Комплекс процессных мероприятий "Укрепление единства российской нации, формирование общероссийской гражданской идентичности и этнокультурное развитие народов России"</t>
  </si>
  <si>
    <t>46 4 01 00000</t>
  </si>
  <si>
    <t>46402</t>
  </si>
  <si>
    <t>Комплекс процессных мероприятий "Обеспечение деятельности Министерства по делам национальностей и общественным проектам Кабардино-Балкарской Республики"</t>
  </si>
  <si>
    <t>46 4 02 00000</t>
  </si>
  <si>
    <t>46497</t>
  </si>
  <si>
    <t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</si>
  <si>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46 4 97 00000</t>
  </si>
  <si>
    <t>46499</t>
  </si>
  <si>
    <t>Комплекс процессных мероприятий "Поддержка соотечественников, проживающих за рубежом"</t>
  </si>
  <si>
    <t>46 4 99 00000</t>
  </si>
  <si>
    <t>48</t>
  </si>
  <si>
    <t>48201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</si>
  <si>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</si>
  <si>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48 2 01 00000</t>
  </si>
  <si>
    <t>48204</t>
  </si>
  <si>
    <t>Региональный проект "Современный облик сельских территорий"</t>
  </si>
  <si>
    <t>48 2 04 00000</t>
  </si>
  <si>
    <t>48205</t>
  </si>
  <si>
    <t>Региональный проект "Развитие транспортной инфраструктуры на сельских территориях"</t>
  </si>
  <si>
    <t>48 2 05 00000</t>
  </si>
  <si>
    <t>52</t>
  </si>
  <si>
    <t>522E8</t>
  </si>
  <si>
    <t>Региональный проект "Социальная активность"</t>
  </si>
  <si>
    <t>52 2 E8 00000</t>
  </si>
  <si>
    <t>522EГ</t>
  </si>
  <si>
    <t>Региональный проект "Развитие системы поддержки молодежи ("Молодежь России")"</t>
  </si>
  <si>
    <t>52 2 EГ 00000</t>
  </si>
  <si>
    <t>52396</t>
  </si>
  <si>
    <t>Ведомственный проект "Создание условий для патриотического воспитания молодежи и поддержки добровольчества"</t>
  </si>
  <si>
    <t>52 3 96 00000</t>
  </si>
  <si>
    <t>52397</t>
  </si>
  <si>
    <t>Ведомственный проект "Информационно-медийное сопровождение молодежных инициатив"</t>
  </si>
  <si>
    <t>52 3 97 00000</t>
  </si>
  <si>
    <t>52398</t>
  </si>
  <si>
    <t>Ведомственный проект "Развитие системы поддержки молодежных инициатив"</t>
  </si>
  <si>
    <t>52 3 98 00000</t>
  </si>
  <si>
    <t>52399</t>
  </si>
  <si>
    <t>Ведомственный проект "Профилактика деструктивных процессов среди молодежи"</t>
  </si>
  <si>
    <t>52 3 99 00000</t>
  </si>
  <si>
    <t>52405</t>
  </si>
  <si>
    <t>Комплекс процессных мероприятий "Поддержка молодежных инициатив"</t>
  </si>
  <si>
    <t>52 4 05 00000</t>
  </si>
  <si>
    <t>55</t>
  </si>
  <si>
    <t>55201</t>
  </si>
  <si>
    <t>Региональный проект "Повышение доступности туристических продуктов"</t>
  </si>
  <si>
    <t>55 2 01 00000</t>
  </si>
  <si>
    <t>552J1</t>
  </si>
  <si>
    <t>Региональный проект "Развитие туристической инфраструктуры"</t>
  </si>
  <si>
    <t>55 2 J1 00000</t>
  </si>
  <si>
    <t>55401</t>
  </si>
  <si>
    <t>Комплекс процессных мероприятий "Обеспечение деятельности Министерства курортов и туризма Кабардино-Балкарской Республики"</t>
  </si>
  <si>
    <t>55 4 01 00000</t>
  </si>
  <si>
    <t>56</t>
  </si>
  <si>
    <t>56399</t>
  </si>
  <si>
    <t>Ведомственный проект "Предупреждение терроризма"</t>
  </si>
  <si>
    <t>56 3 99 00000</t>
  </si>
  <si>
    <t>по состоянию на 01.04.2024 года</t>
  </si>
  <si>
    <t>в % к годовому плану утвержденному</t>
  </si>
  <si>
    <t>в % к годовому плану уточненному</t>
  </si>
  <si>
    <t>Исполнено на 01.04.2024 г.</t>
  </si>
  <si>
    <t xml:space="preserve">Доходы от уплаты акцизов на ГСМ </t>
  </si>
  <si>
    <t>Доходы от уплаты акцизов на ГСМ</t>
  </si>
  <si>
    <t>тыс.рублей</t>
  </si>
  <si>
    <t>2024 год</t>
  </si>
  <si>
    <t>Годовой план утвержденный законом КБР от 29.12.2023 г. № 62-рз</t>
  </si>
  <si>
    <t>Годовой план утвержденный законом КБР от 29.12.2023 г. 
№ 62-рз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</si>
</sst>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"/>
    <numFmt numFmtId="166" formatCode="[$-419]#,##0.0"/>
    <numFmt numFmtId="167" formatCode="0.0"/>
    <numFmt numFmtId="168" formatCode="[$-419]#,##0.00"/>
  </numFmts>
  <fonts count="50" x14ac:knownFonts="1">
    <font>
      <sz val="11"/>
      <color rgb="FF000000"/>
      <name val="Arial Cyr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Arial Cyr"/>
      <charset val="204"/>
    </font>
    <font>
      <sz val="8"/>
      <color rgb="FF000000"/>
      <name val="Times New Roman"/>
      <family val="2"/>
      <charset val="204"/>
    </font>
    <font>
      <sz val="11"/>
      <color rgb="FF000000"/>
      <name val="Calibri"/>
      <family val="2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 Cyr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name val="Arial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C6D9F1"/>
        <bgColor rgb="FFB7DEE8"/>
      </patternFill>
    </fill>
    <fill>
      <patternFill patternType="solid">
        <fgColor rgb="FF8EB4E3"/>
        <bgColor rgb="FF82BDF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F2F2F2"/>
      </patternFill>
    </fill>
    <fill>
      <patternFill patternType="solid">
        <fgColor rgb="FF93CDDD"/>
        <bgColor rgb="FFB4C7DC"/>
      </patternFill>
    </fill>
    <fill>
      <patternFill patternType="solid">
        <fgColor rgb="FFB7DEE8"/>
        <bgColor rgb="FFC6D9F1"/>
      </patternFill>
    </fill>
    <fill>
      <patternFill patternType="solid">
        <fgColor rgb="FFE6E0EC"/>
        <bgColor rgb="FFDCE6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DEADA"/>
      </patternFill>
    </fill>
    <fill>
      <patternFill patternType="solid">
        <fgColor rgb="FFB9CDE5"/>
        <bgColor rgb="FFB4C7DC"/>
      </patternFill>
    </fill>
    <fill>
      <patternFill patternType="solid">
        <fgColor theme="4" tint="0.59999389629810485"/>
        <bgColor rgb="FF8EB4E3"/>
      </patternFill>
    </fill>
    <fill>
      <patternFill patternType="solid">
        <fgColor theme="0" tint="-4.9989318521683403E-2"/>
        <bgColor rgb="FFDBEEF4"/>
      </patternFill>
    </fill>
    <fill>
      <patternFill patternType="solid">
        <fgColor theme="0" tint="-4.9989318521683403E-2"/>
        <bgColor rgb="FFB9CDE5"/>
      </patternFill>
    </fill>
    <fill>
      <patternFill patternType="solid">
        <fgColor theme="4" tint="0.39997558519241921"/>
        <bgColor rgb="FFB7DEE8"/>
      </patternFill>
    </fill>
    <fill>
      <patternFill patternType="solid">
        <fgColor theme="4" tint="0.39997558519241921"/>
        <bgColor rgb="FF8EB4E3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rgb="FFDBEEF4"/>
      </patternFill>
    </fill>
    <fill>
      <patternFill patternType="solid">
        <fgColor theme="4" tint="0.79998168889431442"/>
        <bgColor rgb="FFB7DEE8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0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9" fontId="29" fillId="0" borderId="0" applyBorder="0" applyProtection="0"/>
    <xf numFmtId="9" fontId="29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2" fillId="0" borderId="0"/>
    <xf numFmtId="0" fontId="2" fillId="0" borderId="0"/>
    <xf numFmtId="9" fontId="29" fillId="0" borderId="0" applyFont="0" applyFill="0" applyBorder="0" applyAlignment="0" applyProtection="0"/>
  </cellStyleXfs>
  <cellXfs count="336">
    <xf numFmtId="0" fontId="0" fillId="0" borderId="0" xfId="0"/>
    <xf numFmtId="0" fontId="20" fillId="10" borderId="0" xfId="5" applyFont="1" applyFill="1" applyAlignment="1">
      <alignment wrapText="1"/>
    </xf>
    <xf numFmtId="0" fontId="20" fillId="10" borderId="0" xfId="5" applyFont="1" applyFill="1" applyAlignment="1">
      <alignment horizontal="center" wrapText="1"/>
    </xf>
    <xf numFmtId="0" fontId="9" fillId="10" borderId="0" xfId="5" applyFont="1" applyFill="1" applyBorder="1"/>
    <xf numFmtId="0" fontId="4" fillId="10" borderId="0" xfId="5" applyFill="1" applyBorder="1"/>
    <xf numFmtId="0" fontId="4" fillId="10" borderId="0" xfId="5" applyFill="1"/>
    <xf numFmtId="0" fontId="9" fillId="10" borderId="0" xfId="5" applyFont="1" applyFill="1"/>
    <xf numFmtId="0" fontId="9" fillId="10" borderId="0" xfId="5" applyFont="1" applyFill="1" applyAlignment="1">
      <alignment wrapText="1"/>
    </xf>
    <xf numFmtId="0" fontId="9" fillId="10" borderId="0" xfId="5" applyFont="1" applyFill="1" applyAlignment="1">
      <alignment horizontal="center" wrapText="1"/>
    </xf>
    <xf numFmtId="0" fontId="12" fillId="11" borderId="3" xfId="7" applyFont="1" applyFill="1" applyBorder="1" applyAlignment="1">
      <alignment vertical="center" wrapText="1"/>
    </xf>
    <xf numFmtId="49" fontId="12" fillId="11" borderId="3" xfId="7" applyNumberFormat="1" applyFont="1" applyFill="1" applyBorder="1" applyAlignment="1">
      <alignment horizontal="center" vertical="center" wrapText="1"/>
    </xf>
    <xf numFmtId="0" fontId="9" fillId="10" borderId="0" xfId="5" applyFont="1" applyFill="1" applyBorder="1" applyAlignment="1">
      <alignment vertical="center"/>
    </xf>
    <xf numFmtId="165" fontId="9" fillId="10" borderId="0" xfId="5" applyNumberFormat="1" applyFont="1" applyFill="1" applyAlignment="1">
      <alignment vertical="center"/>
    </xf>
    <xf numFmtId="0" fontId="9" fillId="10" borderId="0" xfId="5" applyFont="1" applyFill="1" applyAlignment="1">
      <alignment vertical="center"/>
    </xf>
    <xf numFmtId="0" fontId="16" fillId="11" borderId="3" xfId="7" applyFont="1" applyFill="1" applyBorder="1" applyAlignment="1">
      <alignment vertical="center" wrapText="1"/>
    </xf>
    <xf numFmtId="0" fontId="14" fillId="10" borderId="3" xfId="7" applyFont="1" applyFill="1" applyBorder="1" applyAlignment="1">
      <alignment vertical="center" wrapText="1"/>
    </xf>
    <xf numFmtId="49" fontId="11" fillId="10" borderId="3" xfId="7" applyNumberFormat="1" applyFont="1" applyFill="1" applyBorder="1" applyAlignment="1">
      <alignment horizontal="center" vertical="center" wrapText="1"/>
    </xf>
    <xf numFmtId="0" fontId="9" fillId="10" borderId="3" xfId="5" applyFont="1" applyFill="1" applyBorder="1" applyAlignment="1">
      <alignment vertical="center" wrapText="1"/>
    </xf>
    <xf numFmtId="0" fontId="11" fillId="10" borderId="3" xfId="1" applyFont="1" applyFill="1" applyBorder="1" applyAlignment="1">
      <alignment horizontal="left" wrapText="1" readingOrder="1"/>
    </xf>
    <xf numFmtId="166" fontId="13" fillId="10" borderId="0" xfId="9" applyNumberFormat="1" applyFont="1" applyFill="1" applyBorder="1" applyAlignment="1" applyProtection="1">
      <alignment horizontal="right" wrapText="1" readingOrder="1"/>
      <protection locked="0"/>
    </xf>
    <xf numFmtId="166" fontId="11" fillId="10" borderId="3" xfId="7" applyNumberFormat="1" applyFont="1" applyFill="1" applyBorder="1" applyAlignment="1">
      <alignment horizontal="center" vertical="center" wrapText="1"/>
    </xf>
    <xf numFmtId="0" fontId="9" fillId="11" borderId="3" xfId="5" applyFont="1" applyFill="1" applyBorder="1" applyAlignment="1">
      <alignment horizontal="right" wrapText="1"/>
    </xf>
    <xf numFmtId="165" fontId="9" fillId="10" borderId="0" xfId="5" applyNumberFormat="1" applyFont="1" applyFill="1" applyBorder="1" applyAlignment="1">
      <alignment vertical="center"/>
    </xf>
    <xf numFmtId="0" fontId="13" fillId="10" borderId="0" xfId="5" applyFont="1" applyFill="1" applyBorder="1" applyAlignment="1">
      <alignment horizontal="left" vertical="center" wrapText="1"/>
    </xf>
    <xf numFmtId="0" fontId="10" fillId="10" borderId="0" xfId="5" applyFont="1" applyFill="1" applyBorder="1" applyAlignment="1">
      <alignment horizontal="center" vertical="center" wrapText="1"/>
    </xf>
    <xf numFmtId="165" fontId="19" fillId="10" borderId="0" xfId="5" applyNumberFormat="1" applyFont="1" applyFill="1" applyBorder="1" applyAlignment="1">
      <alignment horizontal="center" vertical="center" wrapText="1" readingOrder="1"/>
    </xf>
    <xf numFmtId="0" fontId="10" fillId="10" borderId="0" xfId="5" applyFont="1" applyFill="1" applyBorder="1" applyAlignment="1">
      <alignment vertical="center"/>
    </xf>
    <xf numFmtId="0" fontId="18" fillId="10" borderId="0" xfId="5" applyFont="1" applyFill="1" applyBorder="1" applyAlignment="1">
      <alignment horizontal="left" wrapText="1"/>
    </xf>
    <xf numFmtId="0" fontId="9" fillId="10" borderId="0" xfId="5" applyFont="1" applyFill="1" applyBorder="1" applyAlignment="1">
      <alignment horizontal="center" wrapText="1"/>
    </xf>
    <xf numFmtId="0" fontId="12" fillId="10" borderId="0" xfId="5" applyFont="1" applyFill="1" applyBorder="1" applyAlignment="1">
      <alignment horizontal="left" wrapText="1"/>
    </xf>
    <xf numFmtId="0" fontId="12" fillId="10" borderId="0" xfId="5" applyFont="1" applyFill="1" applyBorder="1" applyAlignment="1">
      <alignment horizontal="center" wrapText="1"/>
    </xf>
    <xf numFmtId="0" fontId="12" fillId="11" borderId="3" xfId="5" applyFont="1" applyFill="1" applyBorder="1" applyAlignment="1">
      <alignment horizontal="center" wrapText="1"/>
    </xf>
    <xf numFmtId="0" fontId="12" fillId="11" borderId="3" xfId="6" applyFont="1" applyFill="1" applyBorder="1" applyAlignment="1">
      <alignment wrapText="1"/>
    </xf>
    <xf numFmtId="49" fontId="12" fillId="11" borderId="3" xfId="6" applyNumberFormat="1" applyFont="1" applyFill="1" applyBorder="1" applyAlignment="1">
      <alignment horizontal="center" wrapText="1"/>
    </xf>
    <xf numFmtId="0" fontId="13" fillId="10" borderId="0" xfId="5" applyFont="1" applyFill="1" applyBorder="1"/>
    <xf numFmtId="165" fontId="13" fillId="10" borderId="0" xfId="5" applyNumberFormat="1" applyFont="1" applyFill="1"/>
    <xf numFmtId="0" fontId="13" fillId="10" borderId="0" xfId="5" applyFont="1" applyFill="1"/>
    <xf numFmtId="0" fontId="14" fillId="10" borderId="3" xfId="6" applyFont="1" applyFill="1" applyBorder="1" applyAlignment="1">
      <alignment wrapText="1"/>
    </xf>
    <xf numFmtId="49" fontId="11" fillId="10" borderId="3" xfId="6" applyNumberFormat="1" applyFont="1" applyFill="1" applyBorder="1" applyAlignment="1">
      <alignment horizontal="center" wrapText="1"/>
    </xf>
    <xf numFmtId="0" fontId="11" fillId="10" borderId="3" xfId="6" applyFont="1" applyFill="1" applyBorder="1" applyAlignment="1">
      <alignment wrapText="1"/>
    </xf>
    <xf numFmtId="165" fontId="13" fillId="10" borderId="0" xfId="5" applyNumberFormat="1" applyFont="1" applyFill="1" applyBorder="1"/>
    <xf numFmtId="168" fontId="22" fillId="10" borderId="0" xfId="1" applyNumberFormat="1" applyFont="1" applyFill="1" applyBorder="1" applyAlignment="1">
      <alignment horizontal="right" wrapText="1" readingOrder="1"/>
    </xf>
    <xf numFmtId="0" fontId="12" fillId="11" borderId="5" xfId="10" applyFont="1" applyFill="1" applyBorder="1" applyAlignment="1">
      <alignment wrapText="1"/>
    </xf>
    <xf numFmtId="49" fontId="12" fillId="11" borderId="5" xfId="10" applyNumberFormat="1" applyFont="1" applyFill="1" applyBorder="1" applyAlignment="1">
      <alignment horizontal="center" vertical="center" wrapText="1"/>
    </xf>
    <xf numFmtId="0" fontId="11" fillId="10" borderId="3" xfId="10" applyFont="1" applyFill="1" applyBorder="1" applyAlignment="1">
      <alignment wrapText="1"/>
    </xf>
    <xf numFmtId="49" fontId="11" fillId="10" borderId="3" xfId="10" applyNumberFormat="1" applyFont="1" applyFill="1" applyBorder="1" applyAlignment="1">
      <alignment horizontal="center" vertical="center" wrapText="1"/>
    </xf>
    <xf numFmtId="0" fontId="12" fillId="10" borderId="3" xfId="10" applyFont="1" applyFill="1" applyBorder="1" applyAlignment="1">
      <alignment wrapText="1"/>
    </xf>
    <xf numFmtId="49" fontId="12" fillId="10" borderId="3" xfId="10" applyNumberFormat="1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wrapText="1"/>
    </xf>
    <xf numFmtId="0" fontId="30" fillId="0" borderId="0" xfId="5" applyFont="1"/>
    <xf numFmtId="164" fontId="30" fillId="0" borderId="0" xfId="11" applyNumberFormat="1" applyFont="1" applyBorder="1" applyAlignment="1" applyProtection="1">
      <alignment horizontal="center"/>
    </xf>
    <xf numFmtId="0" fontId="31" fillId="2" borderId="2" xfId="5" applyFont="1" applyFill="1" applyBorder="1" applyAlignment="1">
      <alignment horizontal="center" vertical="center" wrapText="1"/>
    </xf>
    <xf numFmtId="166" fontId="31" fillId="3" borderId="4" xfId="9" applyNumberFormat="1" applyFont="1" applyFill="1" applyBorder="1" applyAlignment="1" applyProtection="1">
      <alignment horizontal="center" vertical="center" wrapText="1" readingOrder="1"/>
      <protection locked="0"/>
    </xf>
    <xf numFmtId="164" fontId="31" fillId="3" borderId="3" xfId="11" applyNumberFormat="1" applyFont="1" applyFill="1" applyBorder="1" applyAlignment="1" applyProtection="1">
      <alignment horizontal="center" vertical="center" wrapText="1" readingOrder="1"/>
      <protection locked="0"/>
    </xf>
    <xf numFmtId="165" fontId="30" fillId="4" borderId="3" xfId="5" applyNumberFormat="1" applyFont="1" applyFill="1" applyBorder="1" applyAlignment="1">
      <alignment horizontal="center" vertical="center" readingOrder="1"/>
    </xf>
    <xf numFmtId="164" fontId="30" fillId="4" borderId="3" xfId="11" applyNumberFormat="1" applyFont="1" applyFill="1" applyBorder="1" applyAlignment="1" applyProtection="1">
      <alignment horizontal="center" vertical="center" wrapText="1" readingOrder="1"/>
      <protection locked="0"/>
    </xf>
    <xf numFmtId="165" fontId="30" fillId="4" borderId="3" xfId="9" applyNumberFormat="1" applyFont="1" applyFill="1" applyBorder="1" applyAlignment="1" applyProtection="1">
      <alignment horizontal="center" vertical="center" readingOrder="1"/>
    </xf>
    <xf numFmtId="166" fontId="30" fillId="4" borderId="4" xfId="5" applyNumberFormat="1" applyFont="1" applyFill="1" applyBorder="1" applyAlignment="1" applyProtection="1">
      <alignment horizontal="center" vertical="center" wrapText="1" readingOrder="1"/>
      <protection locked="0"/>
    </xf>
    <xf numFmtId="166" fontId="30" fillId="4" borderId="4" xfId="9" applyNumberFormat="1" applyFont="1" applyFill="1" applyBorder="1" applyAlignment="1" applyProtection="1">
      <alignment horizontal="center" vertical="center" wrapText="1" readingOrder="1"/>
      <protection locked="0"/>
    </xf>
    <xf numFmtId="165" fontId="32" fillId="5" borderId="4" xfId="9" applyNumberFormat="1" applyFont="1" applyFill="1" applyBorder="1" applyAlignment="1" applyProtection="1">
      <alignment horizontal="center" vertical="center" wrapText="1" readingOrder="1"/>
      <protection locked="0"/>
    </xf>
    <xf numFmtId="164" fontId="32" fillId="5" borderId="3" xfId="11" applyNumberFormat="1" applyFont="1" applyFill="1" applyBorder="1" applyAlignment="1" applyProtection="1">
      <alignment horizontal="center" vertical="center" wrapText="1" readingOrder="1"/>
      <protection locked="0"/>
    </xf>
    <xf numFmtId="166" fontId="30" fillId="4" borderId="3" xfId="9" applyNumberFormat="1" applyFont="1" applyFill="1" applyBorder="1" applyAlignment="1" applyProtection="1">
      <alignment horizontal="center" vertical="center" wrapText="1" readingOrder="1"/>
      <protection locked="0"/>
    </xf>
    <xf numFmtId="166" fontId="31" fillId="3" borderId="3" xfId="9" applyNumberFormat="1" applyFont="1" applyFill="1" applyBorder="1" applyAlignment="1" applyProtection="1">
      <alignment horizontal="center" vertical="center" wrapText="1" readingOrder="1"/>
      <protection locked="0"/>
    </xf>
    <xf numFmtId="166" fontId="31" fillId="4" borderId="4" xfId="9" applyNumberFormat="1" applyFont="1" applyFill="1" applyBorder="1" applyAlignment="1" applyProtection="1">
      <alignment horizontal="center" vertical="center" wrapText="1" readingOrder="1"/>
      <protection locked="0"/>
    </xf>
    <xf numFmtId="165" fontId="32" fillId="5" borderId="3" xfId="5" applyNumberFormat="1" applyFont="1" applyFill="1" applyBorder="1" applyAlignment="1">
      <alignment horizontal="center" vertical="center" readingOrder="1"/>
    </xf>
    <xf numFmtId="165" fontId="32" fillId="5" borderId="3" xfId="1" applyNumberFormat="1" applyFont="1" applyFill="1" applyBorder="1" applyAlignment="1">
      <alignment horizontal="center" vertical="center" readingOrder="1"/>
    </xf>
    <xf numFmtId="166" fontId="32" fillId="5" borderId="3" xfId="9" applyNumberFormat="1" applyFont="1" applyFill="1" applyBorder="1" applyAlignment="1" applyProtection="1">
      <alignment horizontal="center" vertical="center" wrapText="1" readingOrder="1"/>
    </xf>
    <xf numFmtId="166" fontId="30" fillId="4" borderId="4" xfId="1" applyNumberFormat="1" applyFont="1" applyFill="1" applyBorder="1" applyAlignment="1" applyProtection="1">
      <alignment horizontal="center" vertical="center" wrapText="1" readingOrder="1"/>
      <protection locked="0"/>
    </xf>
    <xf numFmtId="164" fontId="31" fillId="6" borderId="3" xfId="11" applyNumberFormat="1" applyFont="1" applyFill="1" applyBorder="1" applyAlignment="1" applyProtection="1">
      <alignment horizontal="center" vertical="center" wrapText="1" readingOrder="1"/>
    </xf>
    <xf numFmtId="166" fontId="30" fillId="0" borderId="0" xfId="5" applyNumberFormat="1" applyFont="1" applyBorder="1" applyAlignment="1">
      <alignment horizontal="center" wrapText="1"/>
    </xf>
    <xf numFmtId="166" fontId="31" fillId="0" borderId="0" xfId="5" applyNumberFormat="1" applyFont="1" applyBorder="1" applyAlignment="1">
      <alignment horizontal="right" wrapText="1"/>
    </xf>
    <xf numFmtId="166" fontId="31" fillId="7" borderId="3" xfId="5" applyNumberFormat="1" applyFont="1" applyFill="1" applyBorder="1" applyAlignment="1">
      <alignment horizontal="center" wrapText="1"/>
    </xf>
    <xf numFmtId="166" fontId="30" fillId="7" borderId="4" xfId="5" applyNumberFormat="1" applyFont="1" applyFill="1" applyBorder="1"/>
    <xf numFmtId="164" fontId="30" fillId="7" borderId="3" xfId="11" applyNumberFormat="1" applyFont="1" applyFill="1" applyBorder="1" applyAlignment="1" applyProtection="1">
      <alignment horizontal="center"/>
    </xf>
    <xf numFmtId="166" fontId="31" fillId="8" borderId="3" xfId="5" applyNumberFormat="1" applyFont="1" applyFill="1" applyBorder="1" applyAlignment="1">
      <alignment horizontal="center" vertical="center"/>
    </xf>
    <xf numFmtId="164" fontId="31" fillId="8" borderId="3" xfId="11" applyNumberFormat="1" applyFont="1" applyFill="1" applyBorder="1" applyAlignment="1" applyProtection="1">
      <alignment horizontal="center" vertical="center"/>
    </xf>
    <xf numFmtId="166" fontId="30" fillId="4" borderId="4" xfId="5" applyNumberFormat="1" applyFont="1" applyFill="1" applyBorder="1" applyAlignment="1">
      <alignment horizontal="center" vertical="center"/>
    </xf>
    <xf numFmtId="164" fontId="30" fillId="4" borderId="3" xfId="11" applyNumberFormat="1" applyFont="1" applyFill="1" applyBorder="1" applyAlignment="1" applyProtection="1">
      <alignment horizontal="center" vertical="center"/>
    </xf>
    <xf numFmtId="166" fontId="31" fillId="8" borderId="4" xfId="5" applyNumberFormat="1" applyFont="1" applyFill="1" applyBorder="1" applyAlignment="1">
      <alignment horizontal="center" vertical="center"/>
    </xf>
    <xf numFmtId="166" fontId="31" fillId="6" borderId="3" xfId="5" applyNumberFormat="1" applyFont="1" applyFill="1" applyBorder="1" applyAlignment="1">
      <alignment horizontal="center" vertical="center"/>
    </xf>
    <xf numFmtId="166" fontId="32" fillId="0" borderId="6" xfId="5" applyNumberFormat="1" applyFont="1" applyBorder="1" applyAlignment="1">
      <alignment horizontal="center" wrapText="1"/>
    </xf>
    <xf numFmtId="166" fontId="32" fillId="0" borderId="6" xfId="5" applyNumberFormat="1" applyFont="1" applyBorder="1" applyAlignment="1">
      <alignment wrapText="1"/>
    </xf>
    <xf numFmtId="164" fontId="32" fillId="0" borderId="6" xfId="11" applyNumberFormat="1" applyFont="1" applyBorder="1" applyAlignment="1" applyProtection="1">
      <alignment horizontal="center" wrapText="1"/>
    </xf>
    <xf numFmtId="166" fontId="31" fillId="6" borderId="7" xfId="5" applyNumberFormat="1" applyFont="1" applyFill="1" applyBorder="1" applyAlignment="1">
      <alignment horizontal="center"/>
    </xf>
    <xf numFmtId="166" fontId="31" fillId="12" borderId="3" xfId="5" applyNumberFormat="1" applyFont="1" applyFill="1" applyBorder="1" applyAlignment="1">
      <alignment horizontal="center" vertical="center"/>
    </xf>
    <xf numFmtId="164" fontId="31" fillId="12" borderId="3" xfId="11" applyNumberFormat="1" applyFont="1" applyFill="1" applyBorder="1" applyAlignment="1" applyProtection="1">
      <alignment horizontal="center" vertical="center"/>
    </xf>
    <xf numFmtId="166" fontId="30" fillId="12" borderId="3" xfId="5" applyNumberFormat="1" applyFont="1" applyFill="1" applyBorder="1" applyAlignment="1">
      <alignment horizontal="center" vertical="center"/>
    </xf>
    <xf numFmtId="164" fontId="30" fillId="12" borderId="3" xfId="11" applyNumberFormat="1" applyFont="1" applyFill="1" applyBorder="1" applyAlignment="1" applyProtection="1">
      <alignment horizontal="center" vertical="center"/>
    </xf>
    <xf numFmtId="165" fontId="31" fillId="12" borderId="3" xfId="5" applyNumberFormat="1" applyFont="1" applyFill="1" applyBorder="1" applyAlignment="1">
      <alignment horizontal="center" vertical="center"/>
    </xf>
    <xf numFmtId="166" fontId="30" fillId="14" borderId="3" xfId="5" applyNumberFormat="1" applyFont="1" applyFill="1" applyBorder="1" applyAlignment="1">
      <alignment horizontal="center" vertical="center"/>
    </xf>
    <xf numFmtId="164" fontId="30" fillId="14" borderId="3" xfId="11" applyNumberFormat="1" applyFont="1" applyFill="1" applyBorder="1" applyAlignment="1" applyProtection="1">
      <alignment horizontal="center" vertical="center"/>
    </xf>
    <xf numFmtId="165" fontId="31" fillId="16" borderId="3" xfId="5" applyNumberFormat="1" applyFont="1" applyFill="1" applyBorder="1" applyAlignment="1">
      <alignment horizontal="center" vertical="center"/>
    </xf>
    <xf numFmtId="164" fontId="31" fillId="16" borderId="3" xfId="11" applyNumberFormat="1" applyFont="1" applyFill="1" applyBorder="1" applyAlignment="1" applyProtection="1">
      <alignment horizontal="center" vertical="center"/>
    </xf>
    <xf numFmtId="166" fontId="31" fillId="16" borderId="3" xfId="5" applyNumberFormat="1" applyFont="1" applyFill="1" applyBorder="1" applyAlignment="1">
      <alignment horizontal="center" vertical="center"/>
    </xf>
    <xf numFmtId="165" fontId="30" fillId="0" borderId="0" xfId="5" applyNumberFormat="1" applyFont="1" applyBorder="1"/>
    <xf numFmtId="166" fontId="31" fillId="17" borderId="3" xfId="5" applyNumberFormat="1" applyFont="1" applyFill="1" applyBorder="1" applyAlignment="1">
      <alignment vertical="center"/>
    </xf>
    <xf numFmtId="0" fontId="31" fillId="17" borderId="7" xfId="5" applyFont="1" applyFill="1" applyBorder="1" applyAlignment="1">
      <alignment horizontal="left" vertical="center" wrapText="1"/>
    </xf>
    <xf numFmtId="165" fontId="30" fillId="0" borderId="0" xfId="5" applyNumberFormat="1" applyFont="1"/>
    <xf numFmtId="0" fontId="31" fillId="2" borderId="5" xfId="5" applyFont="1" applyFill="1" applyBorder="1" applyAlignment="1">
      <alignment horizontal="center" vertical="center" wrapText="1"/>
    </xf>
    <xf numFmtId="166" fontId="31" fillId="3" borderId="3" xfId="7" applyNumberFormat="1" applyFont="1" applyFill="1" applyBorder="1" applyAlignment="1">
      <alignment horizontal="center" vertical="center" wrapText="1"/>
    </xf>
    <xf numFmtId="166" fontId="30" fillId="4" borderId="3" xfId="5" applyNumberFormat="1" applyFont="1" applyFill="1" applyBorder="1" applyAlignment="1">
      <alignment horizontal="center" vertical="center" wrapText="1"/>
    </xf>
    <xf numFmtId="165" fontId="32" fillId="5" borderId="4" xfId="9" applyNumberFormat="1" applyFont="1" applyFill="1" applyBorder="1" applyAlignment="1" applyProtection="1">
      <alignment horizontal="center" vertical="center" wrapText="1"/>
      <protection locked="0"/>
    </xf>
    <xf numFmtId="166" fontId="31" fillId="3" borderId="3" xfId="9" applyNumberFormat="1" applyFont="1" applyFill="1" applyBorder="1" applyAlignment="1" applyProtection="1">
      <alignment horizontal="center" vertical="center" wrapText="1"/>
      <protection locked="0"/>
    </xf>
    <xf numFmtId="166" fontId="30" fillId="4" borderId="3" xfId="7" applyNumberFormat="1" applyFont="1" applyFill="1" applyBorder="1" applyAlignment="1">
      <alignment horizontal="center" vertical="center" wrapText="1"/>
    </xf>
    <xf numFmtId="166" fontId="31" fillId="4" borderId="4" xfId="9" applyNumberFormat="1" applyFont="1" applyFill="1" applyBorder="1" applyAlignment="1" applyProtection="1">
      <alignment horizontal="center" vertical="center" wrapText="1"/>
      <protection locked="0"/>
    </xf>
    <xf numFmtId="166" fontId="30" fillId="4" borderId="3" xfId="5" applyNumberFormat="1" applyFont="1" applyFill="1" applyBorder="1" applyAlignment="1" applyProtection="1">
      <alignment horizontal="center" vertical="center" wrapText="1"/>
      <protection locked="0"/>
    </xf>
    <xf numFmtId="166" fontId="32" fillId="5" borderId="3" xfId="1" applyNumberFormat="1" applyFont="1" applyFill="1" applyBorder="1" applyAlignment="1">
      <alignment horizontal="center" vertical="center" wrapText="1"/>
    </xf>
    <xf numFmtId="166" fontId="32" fillId="5" borderId="3" xfId="7" applyNumberFormat="1" applyFont="1" applyFill="1" applyBorder="1" applyAlignment="1">
      <alignment horizontal="center" vertical="center" wrapText="1"/>
    </xf>
    <xf numFmtId="166" fontId="31" fillId="6" borderId="4" xfId="5" applyNumberFormat="1" applyFont="1" applyFill="1" applyBorder="1" applyAlignment="1">
      <alignment horizontal="center" vertical="center" wrapText="1"/>
    </xf>
    <xf numFmtId="166" fontId="31" fillId="7" borderId="3" xfId="5" applyNumberFormat="1" applyFont="1" applyFill="1" applyBorder="1" applyAlignment="1">
      <alignment horizontal="center" vertical="center" wrapText="1"/>
    </xf>
    <xf numFmtId="166" fontId="32" fillId="5" borderId="4" xfId="9" applyNumberFormat="1" applyFont="1" applyFill="1" applyBorder="1" applyAlignment="1" applyProtection="1">
      <alignment horizontal="center" vertical="center" wrapText="1" readingOrder="1"/>
    </xf>
    <xf numFmtId="165" fontId="10" fillId="10" borderId="0" xfId="5" applyNumberFormat="1" applyFont="1" applyFill="1" applyAlignment="1">
      <alignment horizontal="center" wrapText="1"/>
    </xf>
    <xf numFmtId="0" fontId="10" fillId="10" borderId="0" xfId="5" applyFont="1" applyFill="1"/>
    <xf numFmtId="165" fontId="10" fillId="10" borderId="0" xfId="5" applyNumberFormat="1" applyFont="1" applyFill="1"/>
    <xf numFmtId="165" fontId="19" fillId="11" borderId="3" xfId="5" applyNumberFormat="1" applyFont="1" applyFill="1" applyBorder="1" applyAlignment="1">
      <alignment horizontal="center" vertical="center" wrapText="1" readingOrder="1"/>
    </xf>
    <xf numFmtId="165" fontId="10" fillId="10" borderId="0" xfId="5" applyNumberFormat="1" applyFont="1" applyFill="1" applyBorder="1" applyAlignment="1">
      <alignment horizontal="center" vertical="center" readingOrder="1"/>
    </xf>
    <xf numFmtId="165" fontId="10" fillId="10" borderId="0" xfId="5" applyNumberFormat="1" applyFont="1" applyFill="1" applyBorder="1" applyAlignment="1">
      <alignment horizontal="center" vertical="center" wrapText="1" readingOrder="1"/>
    </xf>
    <xf numFmtId="165" fontId="19" fillId="10" borderId="0" xfId="5" applyNumberFormat="1" applyFont="1" applyFill="1" applyBorder="1" applyAlignment="1">
      <alignment horizontal="center" vertical="center" readingOrder="1"/>
    </xf>
    <xf numFmtId="165" fontId="10" fillId="11" borderId="3" xfId="5" applyNumberFormat="1" applyFont="1" applyFill="1" applyBorder="1" applyAlignment="1">
      <alignment horizontal="center" vertical="center" readingOrder="1"/>
    </xf>
    <xf numFmtId="165" fontId="10" fillId="11" borderId="4" xfId="5" applyNumberFormat="1" applyFont="1" applyFill="1" applyBorder="1" applyAlignment="1">
      <alignment horizontal="center" vertical="center" readingOrder="1"/>
    </xf>
    <xf numFmtId="165" fontId="35" fillId="10" borderId="0" xfId="5" applyNumberFormat="1" applyFont="1" applyFill="1" applyAlignment="1">
      <alignment horizontal="center" wrapText="1"/>
    </xf>
    <xf numFmtId="0" fontId="35" fillId="10" borderId="0" xfId="5" applyFont="1" applyFill="1"/>
    <xf numFmtId="165" fontId="35" fillId="10" borderId="0" xfId="5" applyNumberFormat="1" applyFont="1" applyFill="1" applyBorder="1"/>
    <xf numFmtId="3" fontId="35" fillId="10" borderId="0" xfId="5" applyNumberFormat="1" applyFont="1" applyFill="1"/>
    <xf numFmtId="165" fontId="35" fillId="10" borderId="0" xfId="5" applyNumberFormat="1" applyFont="1" applyFill="1"/>
    <xf numFmtId="165" fontId="30" fillId="10" borderId="0" xfId="5" applyNumberFormat="1" applyFont="1" applyFill="1" applyAlignment="1">
      <alignment horizontal="center" wrapText="1"/>
    </xf>
    <xf numFmtId="0" fontId="30" fillId="10" borderId="0" xfId="5" applyFont="1" applyFill="1"/>
    <xf numFmtId="165" fontId="30" fillId="10" borderId="0" xfId="5" applyNumberFormat="1" applyFont="1" applyFill="1"/>
    <xf numFmtId="0" fontId="30" fillId="10" borderId="0" xfId="5" applyFont="1" applyFill="1" applyBorder="1" applyAlignment="1"/>
    <xf numFmtId="0" fontId="30" fillId="10" borderId="0" xfId="5" applyFont="1" applyFill="1" applyBorder="1"/>
    <xf numFmtId="165" fontId="31" fillId="11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30" fillId="10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31" fillId="11" borderId="3" xfId="5" applyNumberFormat="1" applyFont="1" applyFill="1" applyBorder="1" applyAlignment="1">
      <alignment horizontal="center" vertical="center" wrapText="1" readingOrder="1"/>
    </xf>
    <xf numFmtId="165" fontId="30" fillId="10" borderId="4" xfId="9" applyNumberFormat="1" applyFont="1" applyFill="1" applyBorder="1" applyAlignment="1" applyProtection="1">
      <alignment horizontal="center" vertical="center" wrapText="1" readingOrder="1"/>
      <protection locked="0"/>
    </xf>
    <xf numFmtId="166" fontId="31" fillId="11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31" fillId="11" borderId="4" xfId="9" applyNumberFormat="1" applyFont="1" applyFill="1" applyBorder="1" applyAlignment="1" applyProtection="1">
      <alignment horizontal="center" vertical="center" wrapText="1" readingOrder="1"/>
      <protection locked="0"/>
    </xf>
    <xf numFmtId="166" fontId="31" fillId="11" borderId="4" xfId="9" applyNumberFormat="1" applyFont="1" applyFill="1" applyBorder="1" applyAlignment="1" applyProtection="1">
      <alignment horizontal="center" vertical="center" wrapText="1" readingOrder="1"/>
      <protection locked="0"/>
    </xf>
    <xf numFmtId="167" fontId="30" fillId="10" borderId="3" xfId="5" applyNumberFormat="1" applyFont="1" applyFill="1" applyBorder="1" applyAlignment="1">
      <alignment horizontal="center" vertical="center" readingOrder="1"/>
    </xf>
    <xf numFmtId="165" fontId="31" fillId="11" borderId="3" xfId="5" applyNumberFormat="1" applyFont="1" applyFill="1" applyBorder="1" applyAlignment="1">
      <alignment horizontal="center" vertical="center" readingOrder="1"/>
    </xf>
    <xf numFmtId="165" fontId="30" fillId="10" borderId="3" xfId="5" applyNumberFormat="1" applyFont="1" applyFill="1" applyBorder="1" applyAlignment="1">
      <alignment horizontal="center" vertical="center" readingOrder="1"/>
    </xf>
    <xf numFmtId="0" fontId="30" fillId="10" borderId="3" xfId="5" applyFont="1" applyFill="1" applyBorder="1" applyAlignment="1">
      <alignment horizontal="center" vertical="center" readingOrder="1"/>
    </xf>
    <xf numFmtId="0" fontId="30" fillId="11" borderId="3" xfId="5" applyFont="1" applyFill="1" applyBorder="1" applyAlignment="1">
      <alignment horizontal="center" vertical="center" readingOrder="1"/>
    </xf>
    <xf numFmtId="167" fontId="30" fillId="11" borderId="3" xfId="5" applyNumberFormat="1" applyFont="1" applyFill="1" applyBorder="1" applyAlignment="1">
      <alignment horizontal="center" vertical="center" readingOrder="1"/>
    </xf>
    <xf numFmtId="165" fontId="31" fillId="10" borderId="10" xfId="5" applyNumberFormat="1" applyFont="1" applyFill="1" applyBorder="1"/>
    <xf numFmtId="165" fontId="30" fillId="10" borderId="10" xfId="5" applyNumberFormat="1" applyFont="1" applyFill="1" applyBorder="1"/>
    <xf numFmtId="165" fontId="30" fillId="10" borderId="10" xfId="6" applyNumberFormat="1" applyFont="1" applyFill="1" applyBorder="1" applyAlignment="1">
      <alignment horizontal="right" wrapText="1"/>
    </xf>
    <xf numFmtId="165" fontId="31" fillId="10" borderId="10" xfId="5" applyNumberFormat="1" applyFont="1" applyFill="1" applyBorder="1" applyAlignment="1">
      <alignment horizontal="right"/>
    </xf>
    <xf numFmtId="165" fontId="30" fillId="10" borderId="10" xfId="5" applyNumberFormat="1" applyFont="1" applyFill="1" applyBorder="1" applyAlignment="1">
      <alignment horizontal="right"/>
    </xf>
    <xf numFmtId="0" fontId="34" fillId="10" borderId="0" xfId="5" applyFont="1" applyFill="1" applyBorder="1"/>
    <xf numFmtId="0" fontId="34" fillId="10" borderId="0" xfId="5" applyFont="1" applyFill="1"/>
    <xf numFmtId="165" fontId="31" fillId="11" borderId="5" xfId="5" applyNumberFormat="1" applyFont="1" applyFill="1" applyBorder="1"/>
    <xf numFmtId="165" fontId="30" fillId="10" borderId="4" xfId="5" applyNumberFormat="1" applyFont="1" applyFill="1" applyBorder="1"/>
    <xf numFmtId="165" fontId="31" fillId="10" borderId="3" xfId="5" applyNumberFormat="1" applyFont="1" applyFill="1" applyBorder="1"/>
    <xf numFmtId="165" fontId="30" fillId="10" borderId="3" xfId="6" applyNumberFormat="1" applyFont="1" applyFill="1" applyBorder="1" applyAlignment="1">
      <alignment horizontal="right" wrapText="1"/>
    </xf>
    <xf numFmtId="165" fontId="31" fillId="10" borderId="3" xfId="5" applyNumberFormat="1" applyFont="1" applyFill="1" applyBorder="1" applyAlignment="1">
      <alignment horizontal="right"/>
    </xf>
    <xf numFmtId="165" fontId="30" fillId="10" borderId="3" xfId="5" applyNumberFormat="1" applyFont="1" applyFill="1" applyBorder="1"/>
    <xf numFmtId="165" fontId="30" fillId="10" borderId="3" xfId="5" applyNumberFormat="1" applyFont="1" applyFill="1" applyBorder="1" applyAlignment="1">
      <alignment horizontal="right"/>
    </xf>
    <xf numFmtId="166" fontId="30" fillId="7" borderId="3" xfId="5" applyNumberFormat="1" applyFont="1" applyFill="1" applyBorder="1" applyAlignment="1">
      <alignment horizontal="right"/>
    </xf>
    <xf numFmtId="166" fontId="30" fillId="7" borderId="3" xfId="5" applyNumberFormat="1" applyFont="1" applyFill="1" applyBorder="1" applyAlignment="1">
      <alignment horizontal="center"/>
    </xf>
    <xf numFmtId="164" fontId="31" fillId="8" borderId="3" xfId="11" applyNumberFormat="1" applyFont="1" applyFill="1" applyBorder="1" applyAlignment="1" applyProtection="1">
      <alignment horizontal="center" vertical="center" wrapText="1"/>
    </xf>
    <xf numFmtId="164" fontId="30" fillId="4" borderId="3" xfId="11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37" fillId="9" borderId="0" xfId="0" applyFont="1" applyFill="1"/>
    <xf numFmtId="165" fontId="30" fillId="4" borderId="4" xfId="9" applyNumberFormat="1" applyFont="1" applyFill="1" applyBorder="1" applyAlignment="1" applyProtection="1">
      <alignment horizontal="center" vertical="center" readingOrder="1"/>
    </xf>
    <xf numFmtId="165" fontId="30" fillId="4" borderId="4" xfId="5" applyNumberFormat="1" applyFont="1" applyFill="1" applyBorder="1" applyAlignment="1">
      <alignment horizontal="center" vertical="center" readingOrder="1"/>
    </xf>
    <xf numFmtId="0" fontId="30" fillId="0" borderId="0" xfId="5" applyFont="1" applyAlignment="1">
      <alignment wrapText="1"/>
    </xf>
    <xf numFmtId="0" fontId="30" fillId="0" borderId="0" xfId="5" applyFont="1" applyAlignment="1">
      <alignment horizontal="right"/>
    </xf>
    <xf numFmtId="0" fontId="30" fillId="0" borderId="0" xfId="5" applyFont="1" applyAlignment="1">
      <alignment horizontal="center"/>
    </xf>
    <xf numFmtId="0" fontId="36" fillId="0" borderId="0" xfId="5" applyFont="1"/>
    <xf numFmtId="166" fontId="31" fillId="3" borderId="3" xfId="7" applyNumberFormat="1" applyFont="1" applyFill="1" applyBorder="1" applyAlignment="1">
      <alignment vertical="center" wrapText="1"/>
    </xf>
    <xf numFmtId="164" fontId="31" fillId="3" borderId="3" xfId="11" applyNumberFormat="1" applyFont="1" applyFill="1" applyBorder="1" applyAlignment="1" applyProtection="1">
      <alignment horizontal="center" vertical="center" wrapText="1" readingOrder="1"/>
    </xf>
    <xf numFmtId="0" fontId="30" fillId="0" borderId="0" xfId="5" applyFont="1" applyAlignment="1">
      <alignment vertical="center"/>
    </xf>
    <xf numFmtId="166" fontId="38" fillId="4" borderId="3" xfId="7" applyNumberFormat="1" applyFont="1" applyFill="1" applyBorder="1" applyAlignment="1">
      <alignment vertical="center" wrapText="1"/>
    </xf>
    <xf numFmtId="164" fontId="30" fillId="4" borderId="3" xfId="11" applyNumberFormat="1" applyFont="1" applyFill="1" applyBorder="1" applyAlignment="1" applyProtection="1">
      <alignment horizontal="center" vertical="center" wrapText="1" readingOrder="1"/>
    </xf>
    <xf numFmtId="166" fontId="30" fillId="4" borderId="3" xfId="5" applyNumberFormat="1" applyFont="1" applyFill="1" applyBorder="1" applyAlignment="1">
      <alignment vertical="center" wrapText="1"/>
    </xf>
    <xf numFmtId="166" fontId="32" fillId="5" borderId="3" xfId="7" applyNumberFormat="1" applyFont="1" applyFill="1" applyBorder="1" applyAlignment="1">
      <alignment vertical="center" wrapText="1"/>
    </xf>
    <xf numFmtId="164" fontId="30" fillId="5" borderId="3" xfId="11" applyNumberFormat="1" applyFont="1" applyFill="1" applyBorder="1" applyAlignment="1" applyProtection="1">
      <alignment horizontal="center" vertical="center" wrapText="1" readingOrder="1"/>
    </xf>
    <xf numFmtId="166" fontId="39" fillId="3" borderId="3" xfId="7" applyNumberFormat="1" applyFont="1" applyFill="1" applyBorder="1" applyAlignment="1">
      <alignment vertical="center" wrapText="1"/>
    </xf>
    <xf numFmtId="166" fontId="30" fillId="4" borderId="3" xfId="1" applyNumberFormat="1" applyFont="1" applyFill="1" applyBorder="1" applyAlignment="1">
      <alignment horizontal="left" wrapText="1" readingOrder="1"/>
    </xf>
    <xf numFmtId="166" fontId="31" fillId="4" borderId="3" xfId="7" applyNumberFormat="1" applyFont="1" applyFill="1" applyBorder="1" applyAlignment="1">
      <alignment vertical="center" wrapText="1"/>
    </xf>
    <xf numFmtId="166" fontId="31" fillId="4" borderId="3" xfId="7" applyNumberFormat="1" applyFont="1" applyFill="1" applyBorder="1" applyAlignment="1">
      <alignment horizontal="center" vertical="center" wrapText="1"/>
    </xf>
    <xf numFmtId="164" fontId="31" fillId="4" borderId="3" xfId="11" applyNumberFormat="1" applyFont="1" applyFill="1" applyBorder="1" applyAlignment="1" applyProtection="1">
      <alignment horizontal="center" vertical="center" wrapText="1" readingOrder="1"/>
    </xf>
    <xf numFmtId="166" fontId="32" fillId="5" borderId="3" xfId="1" applyNumberFormat="1" applyFont="1" applyFill="1" applyBorder="1" applyAlignment="1">
      <alignment horizontal="left" wrapText="1" readingOrder="1"/>
    </xf>
    <xf numFmtId="164" fontId="32" fillId="5" borderId="3" xfId="11" applyNumberFormat="1" applyFont="1" applyFill="1" applyBorder="1" applyAlignment="1" applyProtection="1">
      <alignment horizontal="center" vertical="center" wrapText="1" readingOrder="1"/>
    </xf>
    <xf numFmtId="166" fontId="32" fillId="5" borderId="0" xfId="1" applyNumberFormat="1" applyFont="1" applyFill="1" applyBorder="1" applyAlignment="1">
      <alignment horizontal="left" wrapText="1" readingOrder="1"/>
    </xf>
    <xf numFmtId="166" fontId="32" fillId="5" borderId="0" xfId="7" applyNumberFormat="1" applyFont="1" applyFill="1" applyBorder="1" applyAlignment="1">
      <alignment vertical="center" wrapText="1"/>
    </xf>
    <xf numFmtId="165" fontId="30" fillId="0" borderId="0" xfId="5" applyNumberFormat="1" applyFont="1" applyAlignment="1">
      <alignment vertical="center"/>
    </xf>
    <xf numFmtId="166" fontId="30" fillId="4" borderId="3" xfId="2" applyNumberFormat="1" applyFont="1" applyFill="1" applyBorder="1" applyAlignment="1">
      <alignment wrapText="1"/>
    </xf>
    <xf numFmtId="166" fontId="36" fillId="4" borderId="3" xfId="1" applyNumberFormat="1" applyFont="1" applyFill="1" applyBorder="1" applyAlignment="1">
      <alignment horizontal="left" wrapText="1" readingOrder="1"/>
    </xf>
    <xf numFmtId="166" fontId="31" fillId="6" borderId="3" xfId="5" applyNumberFormat="1" applyFont="1" applyFill="1" applyBorder="1" applyAlignment="1">
      <alignment horizontal="left" vertical="center" wrapText="1"/>
    </xf>
    <xf numFmtId="166" fontId="30" fillId="6" borderId="3" xfId="5" applyNumberFormat="1" applyFont="1" applyFill="1" applyBorder="1" applyAlignment="1">
      <alignment horizontal="center" vertical="center" wrapText="1"/>
    </xf>
    <xf numFmtId="166" fontId="31" fillId="0" borderId="0" xfId="5" applyNumberFormat="1" applyFont="1" applyBorder="1" applyAlignment="1">
      <alignment horizontal="left" wrapText="1"/>
    </xf>
    <xf numFmtId="166" fontId="31" fillId="0" borderId="0" xfId="5" applyNumberFormat="1" applyFont="1" applyBorder="1" applyAlignment="1">
      <alignment horizontal="right"/>
    </xf>
    <xf numFmtId="166" fontId="31" fillId="0" borderId="0" xfId="5" applyNumberFormat="1" applyFont="1" applyBorder="1" applyAlignment="1">
      <alignment horizontal="center"/>
    </xf>
    <xf numFmtId="166" fontId="31" fillId="8" borderId="3" xfId="6" applyNumberFormat="1" applyFont="1" applyFill="1" applyBorder="1" applyAlignment="1">
      <alignment wrapText="1"/>
    </xf>
    <xf numFmtId="166" fontId="31" fillId="8" borderId="3" xfId="6" applyNumberFormat="1" applyFont="1" applyFill="1" applyBorder="1" applyAlignment="1">
      <alignment horizontal="center" wrapText="1"/>
    </xf>
    <xf numFmtId="0" fontId="31" fillId="0" borderId="0" xfId="5" applyFont="1"/>
    <xf numFmtId="166" fontId="38" fillId="4" borderId="3" xfId="6" applyNumberFormat="1" applyFont="1" applyFill="1" applyBorder="1" applyAlignment="1">
      <alignment wrapText="1"/>
    </xf>
    <xf numFmtId="166" fontId="30" fillId="4" borderId="3" xfId="6" applyNumberFormat="1" applyFont="1" applyFill="1" applyBorder="1" applyAlignment="1">
      <alignment horizontal="center" wrapText="1"/>
    </xf>
    <xf numFmtId="49" fontId="30" fillId="4" borderId="3" xfId="6" applyNumberFormat="1" applyFont="1" applyFill="1" applyBorder="1" applyAlignment="1">
      <alignment horizontal="center" wrapText="1"/>
    </xf>
    <xf numFmtId="166" fontId="30" fillId="4" borderId="3" xfId="6" applyNumberFormat="1" applyFont="1" applyFill="1" applyBorder="1" applyAlignment="1">
      <alignment wrapText="1"/>
    </xf>
    <xf numFmtId="166" fontId="31" fillId="6" borderId="3" xfId="6" applyNumberFormat="1" applyFont="1" applyFill="1" applyBorder="1" applyAlignment="1">
      <alignment wrapText="1"/>
    </xf>
    <xf numFmtId="166" fontId="31" fillId="6" borderId="3" xfId="6" applyNumberFormat="1" applyFont="1" applyFill="1" applyBorder="1" applyAlignment="1">
      <alignment horizontal="center" wrapText="1"/>
    </xf>
    <xf numFmtId="166" fontId="31" fillId="0" borderId="0" xfId="5" applyNumberFormat="1" applyFont="1"/>
    <xf numFmtId="166" fontId="32" fillId="0" borderId="6" xfId="5" applyNumberFormat="1" applyFont="1" applyBorder="1" applyAlignment="1">
      <alignment horizontal="right" wrapText="1"/>
    </xf>
    <xf numFmtId="166" fontId="31" fillId="6" borderId="8" xfId="5" applyNumberFormat="1" applyFont="1" applyFill="1" applyBorder="1" applyAlignment="1">
      <alignment horizontal="center"/>
    </xf>
    <xf numFmtId="164" fontId="30" fillId="6" borderId="3" xfId="11" applyNumberFormat="1" applyFont="1" applyFill="1" applyBorder="1" applyAlignment="1" applyProtection="1">
      <alignment horizontal="center"/>
    </xf>
    <xf numFmtId="0" fontId="30" fillId="0" borderId="0" xfId="5" applyFont="1" applyBorder="1"/>
    <xf numFmtId="166" fontId="31" fillId="12" borderId="3" xfId="10" applyNumberFormat="1" applyFont="1" applyFill="1" applyBorder="1" applyAlignment="1">
      <alignment wrapText="1"/>
    </xf>
    <xf numFmtId="166" fontId="40" fillId="12" borderId="3" xfId="10" applyNumberFormat="1" applyFont="1" applyFill="1" applyBorder="1" applyAlignment="1">
      <alignment horizontal="center" vertical="center" wrapText="1"/>
    </xf>
    <xf numFmtId="166" fontId="30" fillId="13" borderId="3" xfId="10" applyNumberFormat="1" applyFont="1" applyFill="1" applyBorder="1" applyAlignment="1">
      <alignment wrapText="1"/>
    </xf>
    <xf numFmtId="166" fontId="41" fillId="14" borderId="3" xfId="10" applyNumberFormat="1" applyFont="1" applyFill="1" applyBorder="1" applyAlignment="1">
      <alignment horizontal="center" vertical="center" wrapText="1"/>
    </xf>
    <xf numFmtId="166" fontId="31" fillId="15" borderId="3" xfId="10" applyNumberFormat="1" applyFont="1" applyFill="1" applyBorder="1" applyAlignment="1">
      <alignment wrapText="1"/>
    </xf>
    <xf numFmtId="166" fontId="40" fillId="16" borderId="3" xfId="10" applyNumberFormat="1" applyFont="1" applyFill="1" applyBorder="1" applyAlignment="1">
      <alignment horizontal="center" vertical="center" wrapText="1"/>
    </xf>
    <xf numFmtId="164" fontId="30" fillId="16" borderId="3" xfId="11" applyNumberFormat="1" applyFont="1" applyFill="1" applyBorder="1" applyAlignment="1" applyProtection="1">
      <alignment horizontal="center" vertical="center"/>
    </xf>
    <xf numFmtId="166" fontId="30" fillId="13" borderId="3" xfId="1" applyNumberFormat="1" applyFont="1" applyFill="1" applyBorder="1" applyAlignment="1">
      <alignment horizontal="left" wrapText="1" readingOrder="1"/>
    </xf>
    <xf numFmtId="0" fontId="31" fillId="17" borderId="4" xfId="5" applyFont="1" applyFill="1" applyBorder="1" applyAlignment="1">
      <alignment horizontal="left" vertical="center" wrapText="1"/>
    </xf>
    <xf numFmtId="0" fontId="30" fillId="9" borderId="0" xfId="5" applyFont="1" applyFill="1" applyAlignment="1">
      <alignment horizontal="center"/>
    </xf>
    <xf numFmtId="164" fontId="30" fillId="9" borderId="0" xfId="11" applyNumberFormat="1" applyFont="1" applyFill="1" applyBorder="1" applyAlignment="1" applyProtection="1">
      <alignment horizontal="center"/>
    </xf>
    <xf numFmtId="0" fontId="30" fillId="9" borderId="0" xfId="5" applyFont="1" applyFill="1"/>
    <xf numFmtId="0" fontId="15" fillId="18" borderId="3" xfId="7" applyFont="1" applyFill="1" applyBorder="1" applyAlignment="1">
      <alignment vertical="center" wrapText="1"/>
    </xf>
    <xf numFmtId="49" fontId="21" fillId="18" borderId="3" xfId="7" applyNumberFormat="1" applyFont="1" applyFill="1" applyBorder="1" applyAlignment="1">
      <alignment horizontal="center" vertical="center" wrapText="1"/>
    </xf>
    <xf numFmtId="165" fontId="32" fillId="18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32" fillId="18" borderId="4" xfId="9" applyNumberFormat="1" applyFont="1" applyFill="1" applyBorder="1" applyAlignment="1" applyProtection="1">
      <alignment horizontal="center" vertical="center" wrapText="1" readingOrder="1"/>
      <protection locked="0"/>
    </xf>
    <xf numFmtId="165" fontId="31" fillId="11" borderId="9" xfId="5" applyNumberFormat="1" applyFont="1" applyFill="1" applyBorder="1"/>
    <xf numFmtId="165" fontId="31" fillId="10" borderId="4" xfId="5" applyNumberFormat="1" applyFont="1" applyFill="1" applyBorder="1"/>
    <xf numFmtId="166" fontId="30" fillId="10" borderId="3" xfId="5" applyNumberFormat="1" applyFont="1" applyFill="1" applyBorder="1"/>
    <xf numFmtId="165" fontId="30" fillId="10" borderId="4" xfId="6" applyNumberFormat="1" applyFont="1" applyFill="1" applyBorder="1" applyAlignment="1">
      <alignment horizontal="right" wrapText="1"/>
    </xf>
    <xf numFmtId="0" fontId="12" fillId="11" borderId="3" xfId="5" applyFont="1" applyFill="1" applyBorder="1" applyAlignment="1">
      <alignment horizontal="left" wrapText="1"/>
    </xf>
    <xf numFmtId="0" fontId="1" fillId="0" borderId="0" xfId="18" applyFill="1"/>
    <xf numFmtId="0" fontId="1" fillId="0" borderId="0" xfId="18" applyFont="1" applyFill="1" applyAlignment="1">
      <alignment vertical="center"/>
    </xf>
    <xf numFmtId="0" fontId="17" fillId="0" borderId="0" xfId="18" applyFont="1" applyFill="1" applyAlignment="1">
      <alignment horizontal="center" vertical="center"/>
    </xf>
    <xf numFmtId="0" fontId="1" fillId="0" borderId="0" xfId="18" applyFill="1" applyAlignment="1">
      <alignment vertical="top" wrapText="1"/>
    </xf>
    <xf numFmtId="0" fontId="1" fillId="0" borderId="0" xfId="18" applyFill="1" applyAlignment="1">
      <alignment wrapText="1"/>
    </xf>
    <xf numFmtId="165" fontId="42" fillId="0" borderId="0" xfId="18" applyNumberFormat="1" applyFont="1" applyFill="1" applyAlignment="1">
      <alignment wrapText="1"/>
    </xf>
    <xf numFmtId="165" fontId="42" fillId="0" borderId="0" xfId="18" applyNumberFormat="1" applyFont="1" applyFill="1" applyAlignment="1">
      <alignment vertical="center" wrapText="1"/>
    </xf>
    <xf numFmtId="0" fontId="43" fillId="0" borderId="0" xfId="18" applyFont="1" applyFill="1"/>
    <xf numFmtId="0" fontId="1" fillId="0" borderId="0" xfId="18" applyFont="1" applyFill="1"/>
    <xf numFmtId="0" fontId="17" fillId="0" borderId="3" xfId="18" applyFont="1" applyFill="1" applyBorder="1" applyAlignment="1">
      <alignment horizontal="center" vertical="center"/>
    </xf>
    <xf numFmtId="165" fontId="25" fillId="0" borderId="3" xfId="18" applyNumberFormat="1" applyFont="1" applyFill="1" applyBorder="1" applyAlignment="1">
      <alignment vertical="center"/>
    </xf>
    <xf numFmtId="0" fontId="27" fillId="0" borderId="3" xfId="18" applyFont="1" applyFill="1" applyBorder="1" applyAlignment="1">
      <alignment horizontal="center" vertical="center"/>
    </xf>
    <xf numFmtId="0" fontId="27" fillId="0" borderId="3" xfId="18" applyFont="1" applyFill="1" applyBorder="1" applyAlignment="1">
      <alignment vertical="top" wrapText="1"/>
    </xf>
    <xf numFmtId="165" fontId="44" fillId="0" borderId="3" xfId="18" applyNumberFormat="1" applyFont="1" applyFill="1" applyBorder="1" applyAlignment="1">
      <alignment horizontal="right" vertical="center"/>
    </xf>
    <xf numFmtId="0" fontId="26" fillId="0" borderId="0" xfId="18" applyFont="1" applyFill="1"/>
    <xf numFmtId="0" fontId="17" fillId="0" borderId="3" xfId="18" applyFont="1" applyFill="1" applyBorder="1" applyAlignment="1">
      <alignment wrapText="1"/>
    </xf>
    <xf numFmtId="0" fontId="17" fillId="0" borderId="3" xfId="18" applyFont="1" applyFill="1" applyBorder="1" applyAlignment="1">
      <alignment horizontal="center"/>
    </xf>
    <xf numFmtId="165" fontId="45" fillId="0" borderId="3" xfId="18" applyNumberFormat="1" applyFont="1" applyFill="1" applyBorder="1" applyAlignment="1">
      <alignment horizontal="right" vertical="center"/>
    </xf>
    <xf numFmtId="165" fontId="45" fillId="0" borderId="3" xfId="18" applyNumberFormat="1" applyFont="1" applyFill="1" applyBorder="1" applyAlignment="1">
      <alignment vertical="center"/>
    </xf>
    <xf numFmtId="0" fontId="46" fillId="0" borderId="3" xfId="18" applyFont="1" applyFill="1" applyBorder="1" applyAlignment="1">
      <alignment horizontal="center" vertical="center"/>
    </xf>
    <xf numFmtId="165" fontId="17" fillId="0" borderId="3" xfId="18" applyNumberFormat="1" applyFont="1" applyFill="1" applyBorder="1" applyAlignment="1">
      <alignment horizontal="right" vertical="center"/>
    </xf>
    <xf numFmtId="0" fontId="47" fillId="0" borderId="0" xfId="18" applyFont="1" applyFill="1"/>
    <xf numFmtId="49" fontId="1" fillId="0" borderId="0" xfId="18" applyNumberFormat="1" applyFont="1" applyFill="1"/>
    <xf numFmtId="165" fontId="44" fillId="0" borderId="3" xfId="18" applyNumberFormat="1" applyFont="1" applyFill="1" applyBorder="1" applyAlignment="1">
      <alignment vertical="center"/>
    </xf>
    <xf numFmtId="165" fontId="27" fillId="0" borderId="3" xfId="18" applyNumberFormat="1" applyFont="1" applyFill="1" applyBorder="1" applyAlignment="1">
      <alignment horizontal="right" vertical="center"/>
    </xf>
    <xf numFmtId="0" fontId="1" fillId="0" borderId="0" xfId="18" applyFont="1" applyFill="1" applyAlignment="1">
      <alignment horizontal="left"/>
    </xf>
    <xf numFmtId="165" fontId="43" fillId="0" borderId="0" xfId="18" applyNumberFormat="1" applyFont="1" applyFill="1"/>
    <xf numFmtId="165" fontId="1" fillId="0" borderId="0" xfId="18" applyNumberFormat="1" applyFill="1"/>
    <xf numFmtId="0" fontId="17" fillId="20" borderId="3" xfId="18" applyFont="1" applyFill="1" applyBorder="1" applyAlignment="1">
      <alignment horizontal="center" vertical="center"/>
    </xf>
    <xf numFmtId="0" fontId="13" fillId="20" borderId="3" xfId="18" applyFont="1" applyFill="1" applyBorder="1" applyAlignment="1">
      <alignment horizontal="left" vertical="top" wrapText="1"/>
    </xf>
    <xf numFmtId="0" fontId="13" fillId="20" borderId="3" xfId="18" applyFont="1" applyFill="1" applyBorder="1" applyAlignment="1">
      <alignment horizontal="center" wrapText="1"/>
    </xf>
    <xf numFmtId="165" fontId="25" fillId="20" borderId="3" xfId="18" applyNumberFormat="1" applyFont="1" applyFill="1" applyBorder="1"/>
    <xf numFmtId="165" fontId="25" fillId="20" borderId="3" xfId="18" applyNumberFormat="1" applyFont="1" applyFill="1" applyBorder="1" applyAlignment="1">
      <alignment vertical="center"/>
    </xf>
    <xf numFmtId="0" fontId="27" fillId="20" borderId="3" xfId="18" applyFont="1" applyFill="1" applyBorder="1" applyAlignment="1">
      <alignment horizontal="center" vertical="center"/>
    </xf>
    <xf numFmtId="0" fontId="27" fillId="20" borderId="3" xfId="18" applyFont="1" applyFill="1" applyBorder="1" applyAlignment="1">
      <alignment vertical="top" wrapText="1"/>
    </xf>
    <xf numFmtId="165" fontId="27" fillId="20" borderId="3" xfId="18" applyNumberFormat="1" applyFont="1" applyFill="1" applyBorder="1" applyAlignment="1">
      <alignment horizontal="right" vertical="center"/>
    </xf>
    <xf numFmtId="165" fontId="44" fillId="20" borderId="3" xfId="18" applyNumberFormat="1" applyFont="1" applyFill="1" applyBorder="1" applyAlignment="1">
      <alignment horizontal="right" vertical="center"/>
    </xf>
    <xf numFmtId="0" fontId="9" fillId="19" borderId="3" xfId="18" applyFont="1" applyFill="1" applyBorder="1" applyAlignment="1">
      <alignment horizontal="center" vertical="center"/>
    </xf>
    <xf numFmtId="0" fontId="48" fillId="19" borderId="3" xfId="18" applyFont="1" applyFill="1" applyBorder="1" applyAlignment="1">
      <alignment vertical="top" wrapText="1"/>
    </xf>
    <xf numFmtId="0" fontId="48" fillId="19" borderId="3" xfId="18" applyFont="1" applyFill="1" applyBorder="1" applyAlignment="1">
      <alignment wrapText="1"/>
    </xf>
    <xf numFmtId="165" fontId="25" fillId="19" borderId="3" xfId="18" applyNumberFormat="1" applyFont="1" applyFill="1" applyBorder="1" applyAlignment="1">
      <alignment wrapText="1"/>
    </xf>
    <xf numFmtId="166" fontId="31" fillId="12" borderId="8" xfId="0" applyNumberFormat="1" applyFont="1" applyFill="1" applyBorder="1" applyAlignment="1">
      <alignment horizontal="center" vertical="center"/>
    </xf>
    <xf numFmtId="165" fontId="31" fillId="12" borderId="8" xfId="0" applyNumberFormat="1" applyFont="1" applyFill="1" applyBorder="1" applyAlignment="1">
      <alignment horizontal="center" vertical="center"/>
    </xf>
    <xf numFmtId="166" fontId="31" fillId="12" borderId="3" xfId="0" applyNumberFormat="1" applyFont="1" applyFill="1" applyBorder="1" applyAlignment="1">
      <alignment horizontal="center" vertical="center"/>
    </xf>
    <xf numFmtId="165" fontId="30" fillId="14" borderId="3" xfId="0" applyNumberFormat="1" applyFont="1" applyFill="1" applyBorder="1" applyAlignment="1">
      <alignment horizontal="center" vertical="center"/>
    </xf>
    <xf numFmtId="165" fontId="31" fillId="16" borderId="8" xfId="0" applyNumberFormat="1" applyFont="1" applyFill="1" applyBorder="1" applyAlignment="1">
      <alignment horizontal="center" vertical="center"/>
    </xf>
    <xf numFmtId="166" fontId="31" fillId="16" borderId="3" xfId="0" applyNumberFormat="1" applyFont="1" applyFill="1" applyBorder="1" applyAlignment="1">
      <alignment horizontal="center" vertical="center"/>
    </xf>
    <xf numFmtId="166" fontId="31" fillId="16" borderId="8" xfId="0" applyNumberFormat="1" applyFont="1" applyFill="1" applyBorder="1" applyAlignment="1">
      <alignment horizontal="center" vertical="center"/>
    </xf>
    <xf numFmtId="166" fontId="30" fillId="14" borderId="3" xfId="0" applyNumberFormat="1" applyFont="1" applyFill="1" applyBorder="1" applyAlignment="1">
      <alignment horizontal="center" vertical="center"/>
    </xf>
    <xf numFmtId="165" fontId="30" fillId="14" borderId="0" xfId="0" applyNumberFormat="1" applyFont="1" applyFill="1" applyBorder="1" applyAlignment="1">
      <alignment horizontal="center" vertical="center"/>
    </xf>
    <xf numFmtId="165" fontId="31" fillId="16" borderId="3" xfId="0" applyNumberFormat="1" applyFont="1" applyFill="1" applyBorder="1" applyAlignment="1">
      <alignment horizontal="center" vertical="center"/>
    </xf>
    <xf numFmtId="166" fontId="31" fillId="17" borderId="3" xfId="0" applyNumberFormat="1" applyFont="1" applyFill="1" applyBorder="1" applyAlignment="1">
      <alignment horizontal="center" vertical="center"/>
    </xf>
    <xf numFmtId="164" fontId="31" fillId="11" borderId="3" xfId="69" applyNumberFormat="1" applyFont="1" applyFill="1" applyBorder="1" applyAlignment="1">
      <alignment horizontal="center" vertical="center" wrapText="1" readingOrder="1"/>
    </xf>
    <xf numFmtId="164" fontId="30" fillId="10" borderId="3" xfId="69" applyNumberFormat="1" applyFont="1" applyFill="1" applyBorder="1" applyAlignment="1">
      <alignment horizontal="center" vertical="center" wrapText="1" readingOrder="1"/>
    </xf>
    <xf numFmtId="164" fontId="30" fillId="10" borderId="3" xfId="69" applyNumberFormat="1" applyFont="1" applyFill="1" applyBorder="1" applyAlignment="1">
      <alignment horizontal="center" vertical="center" readingOrder="1"/>
    </xf>
    <xf numFmtId="164" fontId="32" fillId="18" borderId="3" xfId="69" applyNumberFormat="1" applyFont="1" applyFill="1" applyBorder="1" applyAlignment="1">
      <alignment horizontal="center" vertical="center" wrapText="1" readingOrder="1"/>
    </xf>
    <xf numFmtId="164" fontId="30" fillId="18" borderId="3" xfId="69" applyNumberFormat="1" applyFont="1" applyFill="1" applyBorder="1" applyAlignment="1">
      <alignment horizontal="center" vertical="center" readingOrder="1"/>
    </xf>
    <xf numFmtId="165" fontId="13" fillId="11" borderId="3" xfId="9" applyNumberFormat="1" applyFont="1" applyFill="1" applyBorder="1" applyAlignment="1" applyProtection="1">
      <alignment horizontal="center" vertical="center" wrapText="1" readingOrder="1"/>
      <protection locked="0"/>
    </xf>
    <xf numFmtId="166" fontId="13" fillId="11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9" fillId="10" borderId="3" xfId="9" applyNumberFormat="1" applyFont="1" applyFill="1" applyBorder="1" applyAlignment="1" applyProtection="1">
      <alignment horizontal="center" vertical="center" wrapText="1" readingOrder="1"/>
      <protection locked="0"/>
    </xf>
    <xf numFmtId="165" fontId="49" fillId="18" borderId="3" xfId="9" applyNumberFormat="1" applyFont="1" applyFill="1" applyBorder="1" applyAlignment="1" applyProtection="1">
      <alignment horizontal="center" vertical="center" wrapText="1" readingOrder="1"/>
      <protection locked="0"/>
    </xf>
    <xf numFmtId="0" fontId="36" fillId="0" borderId="0" xfId="5" applyFont="1" applyAlignment="1">
      <alignment horizontal="right"/>
    </xf>
    <xf numFmtId="9" fontId="31" fillId="6" borderId="3" xfId="69" applyFont="1" applyFill="1" applyBorder="1" applyAlignment="1">
      <alignment horizontal="center" vertical="center"/>
    </xf>
    <xf numFmtId="9" fontId="31" fillId="8" borderId="3" xfId="69" applyFont="1" applyFill="1" applyBorder="1" applyAlignment="1">
      <alignment horizontal="center" vertical="center" wrapText="1"/>
    </xf>
    <xf numFmtId="165" fontId="24" fillId="21" borderId="3" xfId="18" applyNumberFormat="1" applyFont="1" applyFill="1" applyBorder="1" applyAlignment="1">
      <alignment horizontal="center" vertical="center" wrapText="1"/>
    </xf>
    <xf numFmtId="165" fontId="31" fillId="2" borderId="5" xfId="5" applyNumberFormat="1" applyFont="1" applyFill="1" applyBorder="1" applyAlignment="1">
      <alignment horizontal="center" vertical="center" wrapText="1"/>
    </xf>
    <xf numFmtId="165" fontId="13" fillId="11" borderId="3" xfId="5" applyNumberFormat="1" applyFont="1" applyFill="1" applyBorder="1" applyAlignment="1">
      <alignment horizontal="center" vertical="center" readingOrder="1"/>
    </xf>
    <xf numFmtId="164" fontId="31" fillId="2" borderId="2" xfId="11" applyNumberFormat="1" applyFont="1" applyFill="1" applyBorder="1" applyAlignment="1" applyProtection="1">
      <alignment horizontal="center" vertical="center" wrapText="1"/>
    </xf>
    <xf numFmtId="164" fontId="31" fillId="2" borderId="5" xfId="11" applyNumberFormat="1" applyFont="1" applyFill="1" applyBorder="1" applyAlignment="1" applyProtection="1">
      <alignment horizontal="center" vertical="center" wrapText="1"/>
    </xf>
    <xf numFmtId="0" fontId="31" fillId="2" borderId="2" xfId="5" applyFont="1" applyFill="1" applyBorder="1" applyAlignment="1">
      <alignment horizontal="center" vertical="center" wrapText="1"/>
    </xf>
    <xf numFmtId="0" fontId="31" fillId="2" borderId="5" xfId="5" applyFont="1" applyFill="1" applyBorder="1" applyAlignment="1">
      <alignment horizontal="center" vertical="center" wrapText="1"/>
    </xf>
    <xf numFmtId="0" fontId="31" fillId="2" borderId="3" xfId="5" applyFont="1" applyFill="1" applyBorder="1" applyAlignment="1">
      <alignment horizontal="center" vertical="center" wrapText="1"/>
    </xf>
    <xf numFmtId="0" fontId="33" fillId="0" borderId="0" xfId="5" applyFont="1" applyBorder="1" applyAlignment="1">
      <alignment horizontal="center"/>
    </xf>
    <xf numFmtId="0" fontId="33" fillId="0" borderId="0" xfId="5" applyFont="1" applyBorder="1" applyAlignment="1" applyProtection="1">
      <alignment horizontal="center"/>
      <protection locked="0"/>
    </xf>
    <xf numFmtId="0" fontId="30" fillId="0" borderId="1" xfId="5" applyFont="1" applyBorder="1" applyAlignment="1">
      <alignment horizontal="right"/>
    </xf>
    <xf numFmtId="0" fontId="12" fillId="10" borderId="0" xfId="5" applyFont="1" applyFill="1" applyBorder="1" applyAlignment="1">
      <alignment horizontal="center"/>
    </xf>
    <xf numFmtId="0" fontId="12" fillId="10" borderId="0" xfId="5" applyFont="1" applyFill="1" applyBorder="1" applyAlignment="1" applyProtection="1">
      <alignment horizontal="center"/>
      <protection locked="0"/>
    </xf>
    <xf numFmtId="0" fontId="12" fillId="11" borderId="3" xfId="5" applyFont="1" applyFill="1" applyBorder="1" applyAlignment="1">
      <alignment horizontal="center"/>
    </xf>
    <xf numFmtId="0" fontId="28" fillId="0" borderId="0" xfId="18" applyFont="1" applyFill="1" applyBorder="1" applyAlignment="1">
      <alignment horizontal="left" vertical="top" wrapText="1"/>
    </xf>
    <xf numFmtId="0" fontId="23" fillId="0" borderId="0" xfId="18" applyFont="1" applyFill="1" applyBorder="1" applyAlignment="1">
      <alignment horizontal="center" vertical="center" wrapText="1"/>
    </xf>
    <xf numFmtId="165" fontId="24" fillId="0" borderId="1" xfId="18" applyNumberFormat="1" applyFont="1" applyFill="1" applyBorder="1" applyAlignment="1">
      <alignment horizontal="center" vertical="center" wrapText="1"/>
    </xf>
    <xf numFmtId="0" fontId="9" fillId="21" borderId="3" xfId="18" applyFont="1" applyFill="1" applyBorder="1" applyAlignment="1">
      <alignment horizontal="center" vertical="center" wrapText="1"/>
    </xf>
    <xf numFmtId="165" fontId="24" fillId="21" borderId="3" xfId="18" applyNumberFormat="1" applyFont="1" applyFill="1" applyBorder="1" applyAlignment="1">
      <alignment horizontal="center" vertical="center" wrapText="1"/>
    </xf>
    <xf numFmtId="165" fontId="24" fillId="21" borderId="3" xfId="18" applyNumberFormat="1" applyFont="1" applyFill="1" applyBorder="1" applyAlignment="1">
      <alignment vertical="center" wrapText="1"/>
    </xf>
    <xf numFmtId="165" fontId="24" fillId="21" borderId="4" xfId="18" applyNumberFormat="1" applyFont="1" applyFill="1" applyBorder="1" applyAlignment="1">
      <alignment horizontal="center" vertical="center" wrapText="1"/>
    </xf>
    <xf numFmtId="165" fontId="24" fillId="21" borderId="7" xfId="18" applyNumberFormat="1" applyFont="1" applyFill="1" applyBorder="1" applyAlignment="1">
      <alignment horizontal="center" vertical="center" wrapText="1"/>
    </xf>
    <xf numFmtId="165" fontId="24" fillId="21" borderId="8" xfId="18" applyNumberFormat="1" applyFont="1" applyFill="1" applyBorder="1" applyAlignment="1">
      <alignment horizontal="center" vertical="center" wrapText="1"/>
    </xf>
    <xf numFmtId="165" fontId="31" fillId="2" borderId="11" xfId="5" applyNumberFormat="1" applyFont="1" applyFill="1" applyBorder="1" applyAlignment="1">
      <alignment horizontal="center" vertical="center" wrapText="1"/>
    </xf>
    <xf numFmtId="165" fontId="31" fillId="2" borderId="12" xfId="5" applyNumberFormat="1" applyFont="1" applyFill="1" applyBorder="1" applyAlignment="1">
      <alignment horizontal="center" vertical="center" wrapText="1"/>
    </xf>
    <xf numFmtId="165" fontId="31" fillId="2" borderId="3" xfId="5" applyNumberFormat="1" applyFont="1" applyFill="1" applyBorder="1" applyAlignment="1">
      <alignment horizontal="center" vertical="center" wrapText="1"/>
    </xf>
    <xf numFmtId="166" fontId="31" fillId="6" borderId="4" xfId="5" applyNumberFormat="1" applyFont="1" applyFill="1" applyBorder="1" applyAlignment="1">
      <alignment horizontal="left"/>
    </xf>
    <xf numFmtId="165" fontId="31" fillId="2" borderId="3" xfId="5" applyNumberFormat="1" applyFont="1" applyFill="1" applyBorder="1" applyAlignment="1">
      <alignment horizontal="center" vertical="center" wrapText="1"/>
    </xf>
    <xf numFmtId="0" fontId="11" fillId="22" borderId="2" xfId="5" applyFont="1" applyFill="1" applyBorder="1" applyAlignment="1">
      <alignment horizontal="center" vertical="center" wrapText="1"/>
    </xf>
    <xf numFmtId="0" fontId="30" fillId="22" borderId="4" xfId="5" applyNumberFormat="1" applyFont="1" applyFill="1" applyBorder="1" applyAlignment="1">
      <alignment horizontal="center" vertical="center" wrapText="1"/>
    </xf>
    <xf numFmtId="0" fontId="30" fillId="22" borderId="8" xfId="5" applyNumberFormat="1" applyFont="1" applyFill="1" applyBorder="1" applyAlignment="1">
      <alignment horizontal="center" vertical="center" wrapText="1"/>
    </xf>
    <xf numFmtId="165" fontId="30" fillId="22" borderId="2" xfId="5" applyNumberFormat="1" applyFont="1" applyFill="1" applyBorder="1" applyAlignment="1">
      <alignment horizontal="center" vertical="center" wrapText="1" readingOrder="1"/>
    </xf>
    <xf numFmtId="0" fontId="30" fillId="22" borderId="2" xfId="5" applyFont="1" applyFill="1" applyBorder="1" applyAlignment="1">
      <alignment horizontal="center" vertical="center" wrapText="1"/>
    </xf>
    <xf numFmtId="0" fontId="11" fillId="22" borderId="5" xfId="5" applyFont="1" applyFill="1" applyBorder="1" applyAlignment="1">
      <alignment horizontal="center" vertical="center" wrapText="1"/>
    </xf>
    <xf numFmtId="165" fontId="31" fillId="23" borderId="3" xfId="5" applyNumberFormat="1" applyFont="1" applyFill="1" applyBorder="1" applyAlignment="1">
      <alignment horizontal="center" vertical="center" wrapText="1"/>
    </xf>
    <xf numFmtId="165" fontId="30" fillId="22" borderId="5" xfId="5" applyNumberFormat="1" applyFont="1" applyFill="1" applyBorder="1" applyAlignment="1">
      <alignment horizontal="center" vertical="center" wrapText="1" readingOrder="1"/>
    </xf>
    <xf numFmtId="0" fontId="30" fillId="22" borderId="5" xfId="5" applyFont="1" applyFill="1" applyBorder="1" applyAlignment="1">
      <alignment horizontal="center" vertical="center" wrapText="1"/>
    </xf>
    <xf numFmtId="165" fontId="30" fillId="22" borderId="4" xfId="5" applyNumberFormat="1" applyFont="1" applyFill="1" applyBorder="1" applyAlignment="1">
      <alignment horizontal="center" vertical="center" wrapText="1"/>
    </xf>
    <xf numFmtId="165" fontId="30" fillId="22" borderId="8" xfId="5" applyNumberFormat="1" applyFont="1" applyFill="1" applyBorder="1" applyAlignment="1">
      <alignment horizontal="center" vertical="center" wrapText="1"/>
    </xf>
    <xf numFmtId="165" fontId="30" fillId="22" borderId="2" xfId="5" applyNumberFormat="1" applyFont="1" applyFill="1" applyBorder="1" applyAlignment="1">
      <alignment horizontal="center" vertical="center" wrapText="1"/>
    </xf>
    <xf numFmtId="165" fontId="30" fillId="22" borderId="5" xfId="5" applyNumberFormat="1" applyFont="1" applyFill="1" applyBorder="1" applyAlignment="1">
      <alignment horizontal="center" vertical="center" wrapText="1"/>
    </xf>
    <xf numFmtId="9" fontId="31" fillId="11" borderId="3" xfId="69" applyFont="1" applyFill="1" applyBorder="1" applyAlignment="1">
      <alignment horizontal="center" vertical="center" readingOrder="1"/>
    </xf>
    <xf numFmtId="9" fontId="30" fillId="10" borderId="3" xfId="69" applyFont="1" applyFill="1" applyBorder="1" applyAlignment="1">
      <alignment horizontal="center" vertical="center" readingOrder="1"/>
    </xf>
  </cellXfs>
  <cellStyles count="70">
    <cellStyle name="Normal" xfId="1"/>
    <cellStyle name="Обычный" xfId="0" builtinId="0"/>
    <cellStyle name="Обычный 10" xfId="13"/>
    <cellStyle name="Обычный 11" xfId="14"/>
    <cellStyle name="Обычный 12" xfId="15"/>
    <cellStyle name="Обычный 13" xfId="16"/>
    <cellStyle name="Обычный 14" xfId="17"/>
    <cellStyle name="Обычный 15" xfId="18"/>
    <cellStyle name="Обычный 15 2" xfId="19"/>
    <cellStyle name="Обычный 16" xfId="20"/>
    <cellStyle name="Обычный 17" xfId="2"/>
    <cellStyle name="Обычный 18" xfId="21"/>
    <cellStyle name="Обычный 19" xfId="22"/>
    <cellStyle name="Обычный 2" xfId="3"/>
    <cellStyle name="Обычный 2 2" xfId="4"/>
    <cellStyle name="Обычный 2 3" xfId="23"/>
    <cellStyle name="Обычный 20" xfId="24"/>
    <cellStyle name="Обычный 21" xfId="25"/>
    <cellStyle name="Обычный 22" xfId="26"/>
    <cellStyle name="Обычный 22 2" xfId="27"/>
    <cellStyle name="Обычный 23" xfId="28"/>
    <cellStyle name="Обычный 23 2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5"/>
    <cellStyle name="Обычный 3 2" xfId="6"/>
    <cellStyle name="Обычный 3 2 2" xfId="36"/>
    <cellStyle name="Обычный 30" xfId="37"/>
    <cellStyle name="Обычный 31" xfId="38"/>
    <cellStyle name="Обычный 32" xfId="39"/>
    <cellStyle name="Обычный 33" xfId="40"/>
    <cellStyle name="Обычный 34" xfId="41"/>
    <cellStyle name="Обычный 35" xfId="42"/>
    <cellStyle name="Обычный 36" xfId="43"/>
    <cellStyle name="Обычный 37" xfId="44"/>
    <cellStyle name="Обычный 38" xfId="45"/>
    <cellStyle name="Обычный 39" xfId="46"/>
    <cellStyle name="Обычный 4" xfId="7"/>
    <cellStyle name="Обычный 40" xfId="47"/>
    <cellStyle name="Обычный 41" xfId="48"/>
    <cellStyle name="Обычный 42" xfId="49"/>
    <cellStyle name="Обычный 43" xfId="50"/>
    <cellStyle name="Обычный 44" xfId="51"/>
    <cellStyle name="Обычный 45" xfId="52"/>
    <cellStyle name="Обычный 46" xfId="8"/>
    <cellStyle name="Обычный 46 2" xfId="9"/>
    <cellStyle name="Обычный 47" xfId="53"/>
    <cellStyle name="Обычный 48" xfId="54"/>
    <cellStyle name="Обычный 49" xfId="55"/>
    <cellStyle name="Обычный 5" xfId="10"/>
    <cellStyle name="Обычный 50" xfId="56"/>
    <cellStyle name="Обычный 50 2" xfId="57"/>
    <cellStyle name="Обычный 51" xfId="58"/>
    <cellStyle name="Обычный 52" xfId="59"/>
    <cellStyle name="Обычный 53" xfId="60"/>
    <cellStyle name="Обычный 53 2" xfId="61"/>
    <cellStyle name="Обычный 54" xfId="62"/>
    <cellStyle name="Обычный 55" xfId="63"/>
    <cellStyle name="Обычный 55 2" xfId="64"/>
    <cellStyle name="Обычный 6" xfId="65"/>
    <cellStyle name="Обычный 7" xfId="66"/>
    <cellStyle name="Обычный 8" xfId="67"/>
    <cellStyle name="Обычный 9" xfId="68"/>
    <cellStyle name="Процентный" xfId="69" builtinId="5"/>
    <cellStyle name="Процентный 2" xfId="11"/>
    <cellStyle name="Процентный 2 2" xfId="1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8EB4E3"/>
      <rgbColor rgb="FF953735"/>
      <rgbColor rgb="FFFDEADA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F2F2F2"/>
      <rgbColor rgb="FFB7DEE8"/>
      <rgbColor rgb="FF93CDDD"/>
      <rgbColor rgb="FFB9CDE5"/>
      <rgbColor rgb="FFCC99FF"/>
      <rgbColor rgb="FFE6E0EC"/>
      <rgbColor rgb="FF3366FF"/>
      <rgbColor rgb="FF82BDFD"/>
      <rgbColor rgb="FF99CC00"/>
      <rgbColor rgb="FFFFCC00"/>
      <rgbColor rgb="FFFF9900"/>
      <rgbColor rgb="FFFF6600"/>
      <rgbColor rgb="FF666699"/>
      <rgbColor rgb="FF729FCF"/>
      <rgbColor rgb="FF003366"/>
      <rgbColor rgb="FF00B05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B188"/>
  <sheetViews>
    <sheetView showGridLines="0" tabSelected="1" zoomScale="60" zoomScaleNormal="60" zoomScalePageLayoutView="75" workbookViewId="0">
      <pane ySplit="8" topLeftCell="A9" activePane="bottomLeft" state="frozen"/>
      <selection pane="bottomLeft" activeCell="E195" sqref="E195"/>
    </sheetView>
  </sheetViews>
  <sheetFormatPr defaultColWidth="9.375" defaultRowHeight="15.75" outlineLevelRow="1" outlineLevelCol="1" x14ac:dyDescent="0.25"/>
  <cols>
    <col min="1" max="1" width="31.625" style="165" customWidth="1"/>
    <col min="2" max="2" width="25.375" style="48" customWidth="1"/>
    <col min="3" max="3" width="23.375" style="49" customWidth="1" outlineLevel="1"/>
    <col min="4" max="4" width="21.625" style="49" customWidth="1"/>
    <col min="5" max="5" width="21.625" style="166" customWidth="1"/>
    <col min="6" max="6" width="18.125" style="167" customWidth="1"/>
    <col min="7" max="7" width="16.875" style="50" customWidth="1"/>
    <col min="8" max="8" width="10" style="49" customWidth="1"/>
    <col min="9" max="9" width="9.375" style="49"/>
    <col min="10" max="10" width="10.75" style="49" customWidth="1"/>
    <col min="11" max="1011" width="9.375" style="49"/>
    <col min="1012" max="1016" width="10.5" style="161" customWidth="1"/>
    <col min="1017" max="16384" width="9.375" style="161"/>
  </cols>
  <sheetData>
    <row r="1" spans="1:1016" ht="7.5" customHeight="1" x14ac:dyDescent="0.25"/>
    <row r="2" spans="1:1016" ht="20.25" customHeight="1" x14ac:dyDescent="0.3">
      <c r="A2" s="301" t="s">
        <v>0</v>
      </c>
      <c r="B2" s="301"/>
      <c r="C2" s="301"/>
      <c r="E2" s="49"/>
      <c r="F2" s="49"/>
      <c r="G2" s="49"/>
    </row>
    <row r="3" spans="1:1016" ht="18.75" customHeight="1" x14ac:dyDescent="0.3">
      <c r="A3" s="301" t="s">
        <v>1</v>
      </c>
      <c r="B3" s="301"/>
      <c r="C3" s="301"/>
      <c r="E3" s="49"/>
      <c r="F3" s="49"/>
      <c r="G3" s="49"/>
    </row>
    <row r="4" spans="1:1016" s="168" customFormat="1" ht="15.75" customHeight="1" x14ac:dyDescent="0.3">
      <c r="A4" s="302" t="s">
        <v>2</v>
      </c>
      <c r="B4" s="302"/>
      <c r="C4" s="302"/>
      <c r="ALX4" s="161"/>
      <c r="ALY4" s="161"/>
      <c r="ALZ4" s="161"/>
      <c r="AMA4" s="161"/>
      <c r="AMB4" s="161"/>
    </row>
    <row r="5" spans="1:1016" s="168" customFormat="1" ht="18.75" customHeight="1" x14ac:dyDescent="0.3">
      <c r="A5" s="302" t="s">
        <v>1003</v>
      </c>
      <c r="B5" s="302"/>
      <c r="C5" s="302"/>
      <c r="G5" s="290" t="s">
        <v>1009</v>
      </c>
      <c r="ALX5" s="161"/>
      <c r="ALY5" s="161"/>
      <c r="ALZ5" s="161"/>
      <c r="AMA5" s="161"/>
      <c r="AMB5" s="161"/>
    </row>
    <row r="6" spans="1:1016" x14ac:dyDescent="0.25">
      <c r="A6" s="303"/>
      <c r="B6" s="303"/>
      <c r="C6" s="303"/>
      <c r="E6" s="49"/>
      <c r="F6" s="49"/>
      <c r="G6" s="49"/>
    </row>
    <row r="7" spans="1:1016" ht="47.25" customHeight="1" x14ac:dyDescent="0.25">
      <c r="A7" s="298" t="s">
        <v>4</v>
      </c>
      <c r="B7" s="300" t="s">
        <v>5</v>
      </c>
      <c r="C7" s="316" t="s">
        <v>1010</v>
      </c>
      <c r="D7" s="317"/>
      <c r="E7" s="298" t="s">
        <v>1006</v>
      </c>
      <c r="F7" s="296" t="s">
        <v>1004</v>
      </c>
      <c r="G7" s="296" t="s">
        <v>1005</v>
      </c>
    </row>
    <row r="8" spans="1:1016" ht="139.5" customHeight="1" x14ac:dyDescent="0.25">
      <c r="A8" s="298"/>
      <c r="B8" s="298"/>
      <c r="C8" s="320" t="s">
        <v>1011</v>
      </c>
      <c r="D8" s="320" t="s">
        <v>431</v>
      </c>
      <c r="E8" s="299"/>
      <c r="F8" s="297"/>
      <c r="G8" s="297"/>
    </row>
    <row r="9" spans="1:1016" s="171" customFormat="1" ht="36.75" customHeight="1" x14ac:dyDescent="0.2">
      <c r="A9" s="169" t="s">
        <v>6</v>
      </c>
      <c r="B9" s="99" t="s">
        <v>7</v>
      </c>
      <c r="C9" s="99">
        <f>C10+C53</f>
        <v>17982974.630400002</v>
      </c>
      <c r="D9" s="99">
        <f t="shared" ref="D9:E9" si="0">D10+D53</f>
        <v>17982974.630400002</v>
      </c>
      <c r="E9" s="99">
        <f t="shared" si="0"/>
        <v>4110859.2999899993</v>
      </c>
      <c r="F9" s="53">
        <f>IFERROR(E9/C9,"-")</f>
        <v>0.22859729185407632</v>
      </c>
      <c r="G9" s="170">
        <f>IFERROR(E9/D9,"-")</f>
        <v>0.22859729185407632</v>
      </c>
      <c r="ALX9" s="161"/>
      <c r="ALY9" s="161"/>
      <c r="ALZ9" s="161"/>
      <c r="AMA9" s="161"/>
      <c r="AMB9" s="161"/>
    </row>
    <row r="10" spans="1:1016" s="171" customFormat="1" ht="23.25" customHeight="1" x14ac:dyDescent="0.2">
      <c r="A10" s="169" t="s">
        <v>8</v>
      </c>
      <c r="B10" s="169"/>
      <c r="C10" s="99">
        <f>C11+C15+C24+C28+C35+C39+C43</f>
        <v>16143159.6534</v>
      </c>
      <c r="D10" s="99">
        <f>D11+D15+D24+D28+D35+D39+D43</f>
        <v>16143159.6534</v>
      </c>
      <c r="E10" s="99">
        <f>E11+E15+E24+E28+E35+E39+E43</f>
        <v>3495575.8860599995</v>
      </c>
      <c r="F10" s="53">
        <f t="shared" ref="F10:F73" si="1">IFERROR(E10/C10,"-")</f>
        <v>0.2165360413395761</v>
      </c>
      <c r="G10" s="170">
        <f t="shared" ref="G10:G73" si="2">IFERROR(E10/D10,"-")</f>
        <v>0.2165360413395761</v>
      </c>
      <c r="ALX10" s="161"/>
      <c r="ALY10" s="161"/>
      <c r="ALZ10" s="161"/>
      <c r="AMA10" s="161"/>
      <c r="AMB10" s="161"/>
    </row>
    <row r="11" spans="1:1016" s="171" customFormat="1" x14ac:dyDescent="0.2">
      <c r="A11" s="172" t="s">
        <v>9</v>
      </c>
      <c r="B11" s="103" t="s">
        <v>10</v>
      </c>
      <c r="C11" s="100">
        <v>2588433.7620000001</v>
      </c>
      <c r="D11" s="56">
        <f>C11</f>
        <v>2588433.7620000001</v>
      </c>
      <c r="E11" s="54">
        <v>696281.35950999998</v>
      </c>
      <c r="F11" s="55">
        <f t="shared" si="1"/>
        <v>0.26899717108156002</v>
      </c>
      <c r="G11" s="173">
        <f t="shared" si="2"/>
        <v>0.26899717108156002</v>
      </c>
      <c r="ALX11" s="161"/>
      <c r="ALY11" s="161"/>
      <c r="ALZ11" s="161"/>
      <c r="AMA11" s="161"/>
      <c r="AMB11" s="161"/>
    </row>
    <row r="12" spans="1:1016" s="171" customFormat="1" ht="78.75" customHeight="1" x14ac:dyDescent="0.2">
      <c r="A12" s="172" t="s">
        <v>11</v>
      </c>
      <c r="B12" s="103" t="s">
        <v>12</v>
      </c>
      <c r="C12" s="100">
        <v>2588433.7620000001</v>
      </c>
      <c r="D12" s="56">
        <f t="shared" ref="D12:D60" si="3">C12</f>
        <v>2588433.7620000001</v>
      </c>
      <c r="E12" s="54">
        <v>685863.25455999991</v>
      </c>
      <c r="F12" s="55">
        <f t="shared" si="1"/>
        <v>0.26497230279907003</v>
      </c>
      <c r="G12" s="173">
        <f t="shared" si="2"/>
        <v>0.26497230279907003</v>
      </c>
      <c r="ALX12" s="161"/>
      <c r="ALY12" s="161"/>
      <c r="ALZ12" s="161"/>
      <c r="AMA12" s="161"/>
      <c r="AMB12" s="161"/>
    </row>
    <row r="13" spans="1:1016" s="171" customFormat="1" ht="110.25" customHeight="1" x14ac:dyDescent="0.2">
      <c r="A13" s="172" t="s">
        <v>13</v>
      </c>
      <c r="B13" s="103" t="s">
        <v>14</v>
      </c>
      <c r="C13" s="100">
        <v>0</v>
      </c>
      <c r="D13" s="56">
        <f t="shared" si="3"/>
        <v>0</v>
      </c>
      <c r="E13" s="54">
        <v>685632.39055999997</v>
      </c>
      <c r="F13" s="55" t="str">
        <f t="shared" si="1"/>
        <v>-</v>
      </c>
      <c r="G13" s="173" t="str">
        <f t="shared" si="2"/>
        <v>-</v>
      </c>
      <c r="ALX13" s="161"/>
      <c r="ALY13" s="161"/>
      <c r="ALZ13" s="161"/>
      <c r="AMA13" s="161"/>
      <c r="AMB13" s="161"/>
    </row>
    <row r="14" spans="1:1016" s="171" customFormat="1" ht="90" customHeight="1" x14ac:dyDescent="0.2">
      <c r="A14" s="172" t="s">
        <v>403</v>
      </c>
      <c r="B14" s="103" t="s">
        <v>404</v>
      </c>
      <c r="C14" s="100">
        <v>0</v>
      </c>
      <c r="D14" s="163">
        <f t="shared" si="3"/>
        <v>0</v>
      </c>
      <c r="E14" s="164">
        <v>230.864</v>
      </c>
      <c r="F14" s="55" t="str">
        <f t="shared" si="1"/>
        <v>-</v>
      </c>
      <c r="G14" s="173" t="str">
        <f t="shared" si="2"/>
        <v>-</v>
      </c>
      <c r="ALX14" s="161"/>
      <c r="ALY14" s="161"/>
      <c r="ALZ14" s="161"/>
      <c r="AMA14" s="161"/>
      <c r="AMB14" s="161"/>
    </row>
    <row r="15" spans="1:1016" s="171" customFormat="1" x14ac:dyDescent="0.2">
      <c r="A15" s="172" t="s">
        <v>15</v>
      </c>
      <c r="B15" s="103" t="s">
        <v>16</v>
      </c>
      <c r="C15" s="100">
        <v>5551002.3861999996</v>
      </c>
      <c r="D15" s="58">
        <f t="shared" si="3"/>
        <v>5551002.3861999996</v>
      </c>
      <c r="E15" s="57">
        <v>943910.16734000004</v>
      </c>
      <c r="F15" s="173">
        <f t="shared" si="1"/>
        <v>0.17004319250278044</v>
      </c>
      <c r="G15" s="173">
        <f t="shared" si="2"/>
        <v>0.17004319250278044</v>
      </c>
      <c r="ALX15" s="161"/>
      <c r="ALY15" s="161"/>
      <c r="ALZ15" s="161"/>
      <c r="AMA15" s="161"/>
      <c r="AMB15" s="161"/>
    </row>
    <row r="16" spans="1:1016" s="171" customFormat="1" ht="141.75" customHeight="1" x14ac:dyDescent="0.2">
      <c r="A16" s="172" t="s">
        <v>17</v>
      </c>
      <c r="B16" s="103" t="s">
        <v>18</v>
      </c>
      <c r="C16" s="100">
        <v>5034342.0769999996</v>
      </c>
      <c r="D16" s="58">
        <f t="shared" si="3"/>
        <v>5034342.0769999996</v>
      </c>
      <c r="E16" s="57">
        <v>848764.11276000005</v>
      </c>
      <c r="F16" s="55">
        <f t="shared" si="1"/>
        <v>0.16859484313505066</v>
      </c>
      <c r="G16" s="173">
        <f t="shared" si="2"/>
        <v>0.16859484313505066</v>
      </c>
      <c r="ALX16" s="161"/>
      <c r="ALY16" s="161"/>
      <c r="ALZ16" s="161"/>
      <c r="AMA16" s="161"/>
      <c r="AMB16" s="161"/>
    </row>
    <row r="17" spans="1:1016" s="171" customFormat="1" ht="220.5" x14ac:dyDescent="0.2">
      <c r="A17" s="172" t="s">
        <v>19</v>
      </c>
      <c r="B17" s="103" t="s">
        <v>20</v>
      </c>
      <c r="C17" s="100">
        <v>34733.0556</v>
      </c>
      <c r="D17" s="58">
        <f t="shared" si="3"/>
        <v>34733.0556</v>
      </c>
      <c r="E17" s="57">
        <v>-170.64310999999998</v>
      </c>
      <c r="F17" s="55">
        <f t="shared" si="1"/>
        <v>-4.9129887092340925E-3</v>
      </c>
      <c r="G17" s="173">
        <f t="shared" si="2"/>
        <v>-4.9129887092340925E-3</v>
      </c>
      <c r="ALX17" s="161"/>
      <c r="ALY17" s="161"/>
      <c r="ALZ17" s="161"/>
      <c r="AMA17" s="161"/>
      <c r="AMB17" s="161"/>
    </row>
    <row r="18" spans="1:1016" s="171" customFormat="1" ht="94.5" x14ac:dyDescent="0.2">
      <c r="A18" s="172" t="s">
        <v>21</v>
      </c>
      <c r="B18" s="103" t="s">
        <v>22</v>
      </c>
      <c r="C18" s="100">
        <v>84818.896599999993</v>
      </c>
      <c r="D18" s="58">
        <f t="shared" si="3"/>
        <v>84818.896599999993</v>
      </c>
      <c r="E18" s="57">
        <v>20478.019469999999</v>
      </c>
      <c r="F18" s="55">
        <f t="shared" si="1"/>
        <v>0.2414322785472312</v>
      </c>
      <c r="G18" s="173">
        <f t="shared" si="2"/>
        <v>0.2414322785472312</v>
      </c>
      <c r="ALX18" s="161"/>
      <c r="ALY18" s="161"/>
      <c r="ALZ18" s="161"/>
      <c r="AMA18" s="161"/>
      <c r="AMB18" s="161"/>
    </row>
    <row r="19" spans="1:1016" s="171" customFormat="1" ht="173.25" x14ac:dyDescent="0.2">
      <c r="A19" s="172" t="s">
        <v>23</v>
      </c>
      <c r="B19" s="103" t="s">
        <v>24</v>
      </c>
      <c r="C19" s="100">
        <v>198975.61169999998</v>
      </c>
      <c r="D19" s="58">
        <f t="shared" si="3"/>
        <v>198975.61169999998</v>
      </c>
      <c r="E19" s="57">
        <v>52422.663799999995</v>
      </c>
      <c r="F19" s="55">
        <f t="shared" si="1"/>
        <v>0.26346275984334616</v>
      </c>
      <c r="G19" s="173">
        <f t="shared" si="2"/>
        <v>0.26346275984334616</v>
      </c>
      <c r="ALX19" s="161"/>
      <c r="ALY19" s="161"/>
      <c r="ALZ19" s="161"/>
      <c r="AMA19" s="161"/>
      <c r="AMB19" s="161"/>
    </row>
    <row r="20" spans="1:1016" s="171" customFormat="1" ht="189" x14ac:dyDescent="0.2">
      <c r="A20" s="172" t="s">
        <v>414</v>
      </c>
      <c r="B20" s="103" t="s">
        <v>415</v>
      </c>
      <c r="C20" s="100">
        <v>198132.74530000001</v>
      </c>
      <c r="D20" s="58">
        <f t="shared" si="3"/>
        <v>198132.74530000001</v>
      </c>
      <c r="E20" s="57">
        <v>2120.2115800000001</v>
      </c>
      <c r="F20" s="55">
        <f t="shared" si="1"/>
        <v>1.0700965036292767E-2</v>
      </c>
      <c r="G20" s="173">
        <f t="shared" si="2"/>
        <v>1.0700965036292767E-2</v>
      </c>
      <c r="ALX20" s="161"/>
      <c r="ALY20" s="161"/>
      <c r="ALZ20" s="161"/>
      <c r="AMA20" s="161"/>
      <c r="AMB20" s="161"/>
    </row>
    <row r="21" spans="1:1016" s="171" customFormat="1" ht="204.75" x14ac:dyDescent="0.2">
      <c r="A21" s="172" t="s">
        <v>416</v>
      </c>
      <c r="B21" s="103" t="s">
        <v>417</v>
      </c>
      <c r="C21" s="100">
        <v>0</v>
      </c>
      <c r="D21" s="58">
        <f t="shared" si="3"/>
        <v>0</v>
      </c>
      <c r="E21" s="57">
        <v>0</v>
      </c>
      <c r="F21" s="55" t="str">
        <f t="shared" si="1"/>
        <v>-</v>
      </c>
      <c r="G21" s="173" t="str">
        <f t="shared" si="2"/>
        <v>-</v>
      </c>
      <c r="ALX21" s="161"/>
      <c r="ALY21" s="161"/>
      <c r="ALZ21" s="161"/>
      <c r="AMA21" s="161"/>
      <c r="AMB21" s="161"/>
    </row>
    <row r="22" spans="1:1016" s="171" customFormat="1" ht="220.5" x14ac:dyDescent="0.2">
      <c r="A22" s="172" t="s">
        <v>418</v>
      </c>
      <c r="B22" s="103" t="s">
        <v>419</v>
      </c>
      <c r="C22" s="100">
        <v>0</v>
      </c>
      <c r="D22" s="58">
        <f t="shared" si="3"/>
        <v>0</v>
      </c>
      <c r="E22" s="57">
        <v>0</v>
      </c>
      <c r="F22" s="55" t="str">
        <f t="shared" si="1"/>
        <v>-</v>
      </c>
      <c r="G22" s="173" t="str">
        <f t="shared" si="2"/>
        <v>-</v>
      </c>
      <c r="ALX22" s="161"/>
      <c r="ALY22" s="161"/>
      <c r="ALZ22" s="161"/>
      <c r="AMA22" s="161"/>
      <c r="AMB22" s="161"/>
    </row>
    <row r="23" spans="1:1016" s="171" customFormat="1" ht="204.75" x14ac:dyDescent="0.2">
      <c r="A23" s="172" t="s">
        <v>420</v>
      </c>
      <c r="B23" s="103" t="s">
        <v>421</v>
      </c>
      <c r="C23" s="100">
        <v>0</v>
      </c>
      <c r="D23" s="58">
        <f t="shared" si="3"/>
        <v>0</v>
      </c>
      <c r="E23" s="57">
        <v>0</v>
      </c>
      <c r="F23" s="55" t="str">
        <f t="shared" si="1"/>
        <v>-</v>
      </c>
      <c r="G23" s="173" t="str">
        <f t="shared" si="2"/>
        <v>-</v>
      </c>
      <c r="ALX23" s="161"/>
      <c r="ALY23" s="161"/>
      <c r="ALZ23" s="161"/>
      <c r="AMA23" s="161"/>
      <c r="AMB23" s="161"/>
    </row>
    <row r="24" spans="1:1016" s="171" customFormat="1" ht="78.75" customHeight="1" x14ac:dyDescent="0.2">
      <c r="A24" s="174" t="s">
        <v>25</v>
      </c>
      <c r="B24" s="103" t="s">
        <v>26</v>
      </c>
      <c r="C24" s="100">
        <v>4049240.23</v>
      </c>
      <c r="D24" s="58">
        <f t="shared" si="3"/>
        <v>4049240.23</v>
      </c>
      <c r="E24" s="57">
        <v>984707.00474999996</v>
      </c>
      <c r="F24" s="173">
        <f t="shared" si="1"/>
        <v>0.24318315259601181</v>
      </c>
      <c r="G24" s="173">
        <f t="shared" si="2"/>
        <v>0.24318315259601181</v>
      </c>
      <c r="ALX24" s="161"/>
      <c r="ALY24" s="161"/>
      <c r="ALZ24" s="161"/>
      <c r="AMA24" s="161"/>
      <c r="AMB24" s="161"/>
    </row>
    <row r="25" spans="1:1016" s="171" customFormat="1" ht="78.75" customHeight="1" x14ac:dyDescent="0.2">
      <c r="A25" s="174" t="s">
        <v>27</v>
      </c>
      <c r="B25" s="103" t="s">
        <v>28</v>
      </c>
      <c r="C25" s="100">
        <v>4049240.23</v>
      </c>
      <c r="D25" s="58">
        <f t="shared" si="3"/>
        <v>4049240.23</v>
      </c>
      <c r="E25" s="57">
        <v>984707.00474999996</v>
      </c>
      <c r="F25" s="173">
        <f t="shared" si="1"/>
        <v>0.24318315259601181</v>
      </c>
      <c r="G25" s="173">
        <f t="shared" si="2"/>
        <v>0.24318315259601181</v>
      </c>
      <c r="ALX25" s="161"/>
      <c r="ALY25" s="161"/>
      <c r="ALZ25" s="161"/>
      <c r="AMA25" s="161"/>
      <c r="AMB25" s="161"/>
    </row>
    <row r="26" spans="1:1016" s="171" customFormat="1" ht="30.75" customHeight="1" outlineLevel="1" x14ac:dyDescent="0.2">
      <c r="A26" s="175" t="s">
        <v>29</v>
      </c>
      <c r="B26" s="107" t="s">
        <v>30</v>
      </c>
      <c r="C26" s="101">
        <f>C25-C27</f>
        <v>1020295.7599999998</v>
      </c>
      <c r="D26" s="59">
        <f t="shared" si="3"/>
        <v>1020295.7599999998</v>
      </c>
      <c r="E26" s="59">
        <f>E25-E27</f>
        <v>214428.69869999995</v>
      </c>
      <c r="F26" s="60">
        <f t="shared" si="1"/>
        <v>0.21016327530362372</v>
      </c>
      <c r="G26" s="176">
        <f t="shared" si="2"/>
        <v>0.21016327530362372</v>
      </c>
      <c r="ALX26" s="161"/>
      <c r="ALY26" s="161"/>
      <c r="ALZ26" s="161"/>
      <c r="AMA26" s="161"/>
      <c r="AMB26" s="161"/>
    </row>
    <row r="27" spans="1:1016" s="171" customFormat="1" ht="31.5" outlineLevel="1" x14ac:dyDescent="0.2">
      <c r="A27" s="175" t="s">
        <v>1007</v>
      </c>
      <c r="B27" s="107" t="s">
        <v>31</v>
      </c>
      <c r="C27" s="101">
        <v>3028944.47</v>
      </c>
      <c r="D27" s="59">
        <f t="shared" si="3"/>
        <v>3028944.47</v>
      </c>
      <c r="E27" s="59">
        <v>770278.30605000001</v>
      </c>
      <c r="F27" s="60">
        <f t="shared" si="1"/>
        <v>0.25430585264245531</v>
      </c>
      <c r="G27" s="176">
        <f t="shared" si="2"/>
        <v>0.25430585264245531</v>
      </c>
      <c r="ALX27" s="161"/>
      <c r="ALY27" s="161"/>
      <c r="ALZ27" s="161"/>
      <c r="AMA27" s="161"/>
      <c r="AMB27" s="161"/>
    </row>
    <row r="28" spans="1:1016" s="171" customFormat="1" x14ac:dyDescent="0.2">
      <c r="A28" s="174" t="s">
        <v>32</v>
      </c>
      <c r="B28" s="103" t="s">
        <v>33</v>
      </c>
      <c r="C28" s="100">
        <v>1609809.0208000001</v>
      </c>
      <c r="D28" s="61">
        <f t="shared" si="3"/>
        <v>1609809.0208000001</v>
      </c>
      <c r="E28" s="57">
        <v>286882.44878999999</v>
      </c>
      <c r="F28" s="173">
        <f t="shared" si="1"/>
        <v>0.17820899565305753</v>
      </c>
      <c r="G28" s="173">
        <f t="shared" si="2"/>
        <v>0.17820899565305753</v>
      </c>
      <c r="ALX28" s="161"/>
      <c r="ALY28" s="161"/>
      <c r="ALZ28" s="161"/>
      <c r="AMA28" s="161"/>
      <c r="AMB28" s="161"/>
    </row>
    <row r="29" spans="1:1016" s="171" customFormat="1" ht="47.25" x14ac:dyDescent="0.2">
      <c r="A29" s="174" t="s">
        <v>34</v>
      </c>
      <c r="B29" s="103" t="s">
        <v>35</v>
      </c>
      <c r="C29" s="100">
        <v>1554911.9</v>
      </c>
      <c r="D29" s="61">
        <f t="shared" si="3"/>
        <v>1554911.9</v>
      </c>
      <c r="E29" s="57">
        <v>262425.46412000002</v>
      </c>
      <c r="F29" s="173">
        <f t="shared" si="1"/>
        <v>0.16877191828038621</v>
      </c>
      <c r="G29" s="173">
        <f t="shared" si="2"/>
        <v>0.16877191828038621</v>
      </c>
      <c r="ALX29" s="161"/>
      <c r="ALY29" s="161"/>
      <c r="ALZ29" s="161"/>
      <c r="AMA29" s="161"/>
      <c r="AMB29" s="161"/>
    </row>
    <row r="30" spans="1:1016" s="171" customFormat="1" ht="63" x14ac:dyDescent="0.2">
      <c r="A30" s="174" t="s">
        <v>36</v>
      </c>
      <c r="B30" s="103" t="s">
        <v>37</v>
      </c>
      <c r="C30" s="100">
        <v>689028.83</v>
      </c>
      <c r="D30" s="61">
        <f t="shared" si="3"/>
        <v>689028.83</v>
      </c>
      <c r="E30" s="57">
        <v>88701.787389999998</v>
      </c>
      <c r="F30" s="173">
        <f t="shared" si="1"/>
        <v>0.12873450794504493</v>
      </c>
      <c r="G30" s="173">
        <f t="shared" si="2"/>
        <v>0.12873450794504493</v>
      </c>
      <c r="ALX30" s="161"/>
      <c r="ALY30" s="161"/>
      <c r="ALZ30" s="161"/>
      <c r="AMA30" s="161"/>
      <c r="AMB30" s="161"/>
    </row>
    <row r="31" spans="1:1016" s="171" customFormat="1" ht="94.5" x14ac:dyDescent="0.2">
      <c r="A31" s="174" t="s">
        <v>38</v>
      </c>
      <c r="B31" s="103" t="s">
        <v>39</v>
      </c>
      <c r="C31" s="100">
        <v>865883.07</v>
      </c>
      <c r="D31" s="61">
        <f t="shared" si="3"/>
        <v>865883.07</v>
      </c>
      <c r="E31" s="57">
        <v>173722.17082</v>
      </c>
      <c r="F31" s="173">
        <f t="shared" si="1"/>
        <v>0.20063005830567862</v>
      </c>
      <c r="G31" s="173">
        <f t="shared" si="2"/>
        <v>0.20063005830567862</v>
      </c>
      <c r="ALX31" s="161"/>
      <c r="ALY31" s="161"/>
      <c r="ALZ31" s="161"/>
      <c r="AMA31" s="161"/>
      <c r="AMB31" s="161"/>
    </row>
    <row r="32" spans="1:1016" s="171" customFormat="1" ht="78.75" x14ac:dyDescent="0.2">
      <c r="A32" s="174" t="s">
        <v>40</v>
      </c>
      <c r="B32" s="103" t="s">
        <v>41</v>
      </c>
      <c r="C32" s="100">
        <v>0</v>
      </c>
      <c r="D32" s="61">
        <f t="shared" si="3"/>
        <v>0</v>
      </c>
      <c r="E32" s="57">
        <v>1.5059100000000001</v>
      </c>
      <c r="F32" s="173" t="str">
        <f t="shared" si="1"/>
        <v>-</v>
      </c>
      <c r="G32" s="173" t="str">
        <f t="shared" si="2"/>
        <v>-</v>
      </c>
      <c r="ALX32" s="161"/>
      <c r="ALY32" s="161"/>
      <c r="ALZ32" s="161"/>
      <c r="AMA32" s="161"/>
      <c r="AMB32" s="161"/>
    </row>
    <row r="33" spans="1:1016" s="171" customFormat="1" ht="31.5" x14ac:dyDescent="0.2">
      <c r="A33" s="174" t="s">
        <v>42</v>
      </c>
      <c r="B33" s="103" t="s">
        <v>405</v>
      </c>
      <c r="C33" s="100">
        <v>0</v>
      </c>
      <c r="D33" s="61">
        <f t="shared" si="3"/>
        <v>0</v>
      </c>
      <c r="E33" s="57">
        <v>0</v>
      </c>
      <c r="F33" s="173" t="str">
        <f t="shared" si="1"/>
        <v>-</v>
      </c>
      <c r="G33" s="173" t="str">
        <f t="shared" si="2"/>
        <v>-</v>
      </c>
      <c r="ALX33" s="161"/>
      <c r="ALY33" s="161"/>
      <c r="ALZ33" s="161"/>
      <c r="AMA33" s="161"/>
      <c r="AMB33" s="161"/>
    </row>
    <row r="34" spans="1:1016" s="171" customFormat="1" ht="31.5" x14ac:dyDescent="0.2">
      <c r="A34" s="174" t="s">
        <v>43</v>
      </c>
      <c r="B34" s="103" t="s">
        <v>322</v>
      </c>
      <c r="C34" s="100">
        <v>54897.120799999997</v>
      </c>
      <c r="D34" s="61">
        <f t="shared" si="3"/>
        <v>54897.120799999997</v>
      </c>
      <c r="E34" s="57">
        <v>24456.984670000002</v>
      </c>
      <c r="F34" s="173">
        <f t="shared" si="1"/>
        <v>0.44550578087876702</v>
      </c>
      <c r="G34" s="173">
        <f t="shared" si="2"/>
        <v>0.44550578087876702</v>
      </c>
      <c r="ALX34" s="161"/>
      <c r="ALY34" s="161"/>
      <c r="ALZ34" s="161"/>
      <c r="AMA34" s="161"/>
      <c r="AMB34" s="161"/>
    </row>
    <row r="35" spans="1:1016" s="171" customFormat="1" x14ac:dyDescent="0.2">
      <c r="A35" s="174" t="s">
        <v>44</v>
      </c>
      <c r="B35" s="103" t="s">
        <v>45</v>
      </c>
      <c r="C35" s="100">
        <v>2264873.1691999999</v>
      </c>
      <c r="D35" s="61">
        <f t="shared" si="3"/>
        <v>2264873.1691999999</v>
      </c>
      <c r="E35" s="57">
        <v>561096.47479000001</v>
      </c>
      <c r="F35" s="173">
        <f t="shared" si="1"/>
        <v>0.24773858528607626</v>
      </c>
      <c r="G35" s="173">
        <f t="shared" si="2"/>
        <v>0.24773858528607626</v>
      </c>
      <c r="ALX35" s="161"/>
      <c r="ALY35" s="161"/>
      <c r="ALZ35" s="161"/>
      <c r="AMA35" s="161"/>
      <c r="AMB35" s="161"/>
    </row>
    <row r="36" spans="1:1016" s="171" customFormat="1" x14ac:dyDescent="0.2">
      <c r="A36" s="174" t="s">
        <v>46</v>
      </c>
      <c r="B36" s="103" t="s">
        <v>47</v>
      </c>
      <c r="C36" s="100">
        <v>1840389.7</v>
      </c>
      <c r="D36" s="61">
        <f t="shared" si="3"/>
        <v>1840389.7</v>
      </c>
      <c r="E36" s="57">
        <v>464447.40952999995</v>
      </c>
      <c r="F36" s="173">
        <f t="shared" si="1"/>
        <v>0.25236362142757046</v>
      </c>
      <c r="G36" s="173">
        <f t="shared" si="2"/>
        <v>0.25236362142757046</v>
      </c>
      <c r="ALX36" s="161"/>
      <c r="ALY36" s="161"/>
      <c r="ALZ36" s="161"/>
      <c r="AMA36" s="161"/>
      <c r="AMB36" s="161"/>
    </row>
    <row r="37" spans="1:1016" s="171" customFormat="1" x14ac:dyDescent="0.2">
      <c r="A37" s="174" t="s">
        <v>48</v>
      </c>
      <c r="B37" s="103" t="s">
        <v>49</v>
      </c>
      <c r="C37" s="100">
        <v>419830.83919999999</v>
      </c>
      <c r="D37" s="61">
        <f t="shared" si="3"/>
        <v>419830.83919999999</v>
      </c>
      <c r="E37" s="57">
        <v>95137.065260000003</v>
      </c>
      <c r="F37" s="173">
        <f t="shared" si="1"/>
        <v>0.2266080915858551</v>
      </c>
      <c r="G37" s="173">
        <f t="shared" si="2"/>
        <v>0.2266080915858551</v>
      </c>
      <c r="ALX37" s="161"/>
      <c r="ALY37" s="161"/>
      <c r="ALZ37" s="161"/>
      <c r="AMA37" s="161"/>
      <c r="AMB37" s="161"/>
    </row>
    <row r="38" spans="1:1016" s="171" customFormat="1" x14ac:dyDescent="0.2">
      <c r="A38" s="174" t="s">
        <v>50</v>
      </c>
      <c r="B38" s="103" t="s">
        <v>51</v>
      </c>
      <c r="C38" s="100">
        <v>4652.63</v>
      </c>
      <c r="D38" s="61">
        <f t="shared" si="3"/>
        <v>4652.63</v>
      </c>
      <c r="E38" s="57">
        <v>1512</v>
      </c>
      <c r="F38" s="173">
        <f t="shared" si="1"/>
        <v>0.32497748585208797</v>
      </c>
      <c r="G38" s="173">
        <f t="shared" si="2"/>
        <v>0.32497748585208797</v>
      </c>
      <c r="ALX38" s="161"/>
      <c r="ALY38" s="161"/>
      <c r="ALZ38" s="161"/>
      <c r="AMA38" s="161"/>
      <c r="AMB38" s="161"/>
    </row>
    <row r="39" spans="1:1016" s="171" customFormat="1" ht="47.25" x14ac:dyDescent="0.2">
      <c r="A39" s="174" t="s">
        <v>52</v>
      </c>
      <c r="B39" s="103" t="s">
        <v>53</v>
      </c>
      <c r="C39" s="100">
        <v>9211.1851999999999</v>
      </c>
      <c r="D39" s="61">
        <f t="shared" si="3"/>
        <v>9211.1851999999999</v>
      </c>
      <c r="E39" s="57">
        <v>6172.8901100000003</v>
      </c>
      <c r="F39" s="173">
        <f t="shared" si="1"/>
        <v>0.67015155769531165</v>
      </c>
      <c r="G39" s="173">
        <f t="shared" si="2"/>
        <v>0.67015155769531165</v>
      </c>
      <c r="ALX39" s="161"/>
      <c r="ALY39" s="161"/>
      <c r="ALZ39" s="161"/>
      <c r="AMA39" s="161"/>
      <c r="AMB39" s="161"/>
    </row>
    <row r="40" spans="1:1016" s="171" customFormat="1" ht="31.5" x14ac:dyDescent="0.2">
      <c r="A40" s="174" t="s">
        <v>54</v>
      </c>
      <c r="B40" s="103" t="s">
        <v>55</v>
      </c>
      <c r="C40" s="100">
        <v>9075.1851999999999</v>
      </c>
      <c r="D40" s="61">
        <f t="shared" si="3"/>
        <v>9075.1851999999999</v>
      </c>
      <c r="E40" s="57">
        <v>6159.5901100000001</v>
      </c>
      <c r="F40" s="173">
        <f t="shared" si="1"/>
        <v>0.67872886054160086</v>
      </c>
      <c r="G40" s="173">
        <f t="shared" si="2"/>
        <v>0.67872886054160086</v>
      </c>
      <c r="ALX40" s="161"/>
      <c r="ALY40" s="161"/>
      <c r="ALZ40" s="161"/>
      <c r="AMA40" s="161"/>
      <c r="AMB40" s="161"/>
    </row>
    <row r="41" spans="1:1016" s="171" customFormat="1" ht="63" x14ac:dyDescent="0.2">
      <c r="A41" s="174" t="s">
        <v>56</v>
      </c>
      <c r="B41" s="103" t="s">
        <v>57</v>
      </c>
      <c r="C41" s="100">
        <v>0</v>
      </c>
      <c r="D41" s="61">
        <f t="shared" si="3"/>
        <v>0</v>
      </c>
      <c r="E41" s="57">
        <v>0</v>
      </c>
      <c r="F41" s="173" t="str">
        <f t="shared" si="1"/>
        <v>-</v>
      </c>
      <c r="G41" s="173" t="str">
        <f t="shared" si="2"/>
        <v>-</v>
      </c>
      <c r="ALX41" s="161"/>
      <c r="ALY41" s="161"/>
      <c r="ALZ41" s="161"/>
      <c r="AMA41" s="161"/>
      <c r="AMB41" s="161"/>
    </row>
    <row r="42" spans="1:1016" s="171" customFormat="1" ht="63" x14ac:dyDescent="0.2">
      <c r="A42" s="174" t="s">
        <v>58</v>
      </c>
      <c r="B42" s="103" t="s">
        <v>59</v>
      </c>
      <c r="C42" s="100">
        <v>136</v>
      </c>
      <c r="D42" s="61">
        <f t="shared" si="3"/>
        <v>136</v>
      </c>
      <c r="E42" s="57">
        <v>13.3</v>
      </c>
      <c r="F42" s="173">
        <f t="shared" si="1"/>
        <v>9.7794117647058823E-2</v>
      </c>
      <c r="G42" s="173">
        <f t="shared" si="2"/>
        <v>9.7794117647058823E-2</v>
      </c>
      <c r="ALX42" s="161"/>
      <c r="ALY42" s="161"/>
      <c r="ALZ42" s="161"/>
      <c r="AMA42" s="161"/>
      <c r="AMB42" s="161"/>
    </row>
    <row r="43" spans="1:1016" s="171" customFormat="1" x14ac:dyDescent="0.2">
      <c r="A43" s="174" t="s">
        <v>60</v>
      </c>
      <c r="B43" s="103" t="s">
        <v>61</v>
      </c>
      <c r="C43" s="100">
        <v>70589.899999999994</v>
      </c>
      <c r="D43" s="61">
        <f t="shared" si="3"/>
        <v>70589.899999999994</v>
      </c>
      <c r="E43" s="57">
        <v>16525.54077</v>
      </c>
      <c r="F43" s="173">
        <f t="shared" si="1"/>
        <v>0.23410630656793679</v>
      </c>
      <c r="G43" s="173">
        <f t="shared" si="2"/>
        <v>0.23410630656793679</v>
      </c>
      <c r="ALX43" s="161"/>
      <c r="ALY43" s="161"/>
      <c r="ALZ43" s="161"/>
      <c r="AMA43" s="161"/>
      <c r="AMB43" s="161"/>
    </row>
    <row r="44" spans="1:1016" s="171" customFormat="1" ht="110.25" x14ac:dyDescent="0.2">
      <c r="A44" s="174" t="s">
        <v>410</v>
      </c>
      <c r="B44" s="103" t="s">
        <v>411</v>
      </c>
      <c r="C44" s="57">
        <v>0</v>
      </c>
      <c r="D44" s="61">
        <f t="shared" si="3"/>
        <v>0</v>
      </c>
      <c r="E44" s="57">
        <v>0</v>
      </c>
      <c r="F44" s="173" t="str">
        <f t="shared" si="1"/>
        <v>-</v>
      </c>
      <c r="G44" s="173" t="str">
        <f t="shared" si="2"/>
        <v>-</v>
      </c>
      <c r="ALX44" s="161"/>
      <c r="ALY44" s="161"/>
      <c r="ALZ44" s="161"/>
      <c r="AMA44" s="161"/>
      <c r="AMB44" s="161"/>
    </row>
    <row r="45" spans="1:1016" s="171" customFormat="1" ht="173.25" x14ac:dyDescent="0.2">
      <c r="A45" s="174" t="s">
        <v>423</v>
      </c>
      <c r="B45" s="103" t="s">
        <v>422</v>
      </c>
      <c r="C45" s="57">
        <v>0</v>
      </c>
      <c r="D45" s="61">
        <f t="shared" si="3"/>
        <v>0</v>
      </c>
      <c r="E45" s="57">
        <v>2</v>
      </c>
      <c r="F45" s="173" t="str">
        <f t="shared" si="1"/>
        <v>-</v>
      </c>
      <c r="G45" s="173" t="str">
        <f t="shared" si="2"/>
        <v>-</v>
      </c>
      <c r="ALX45" s="161"/>
      <c r="ALY45" s="161"/>
      <c r="ALZ45" s="161"/>
      <c r="AMA45" s="161"/>
      <c r="AMB45" s="161"/>
    </row>
    <row r="46" spans="1:1016" s="171" customFormat="1" ht="141.75" x14ac:dyDescent="0.2">
      <c r="A46" s="174" t="s">
        <v>62</v>
      </c>
      <c r="B46" s="103" t="s">
        <v>63</v>
      </c>
      <c r="C46" s="100">
        <v>3073</v>
      </c>
      <c r="D46" s="61">
        <f t="shared" si="3"/>
        <v>3073</v>
      </c>
      <c r="E46" s="57">
        <v>1439</v>
      </c>
      <c r="F46" s="173">
        <f t="shared" si="1"/>
        <v>0.46827204685974616</v>
      </c>
      <c r="G46" s="173">
        <f t="shared" si="2"/>
        <v>0.46827204685974616</v>
      </c>
      <c r="ALX46" s="161"/>
      <c r="ALY46" s="161"/>
      <c r="ALZ46" s="161"/>
      <c r="AMA46" s="161"/>
      <c r="AMB46" s="161"/>
    </row>
    <row r="47" spans="1:1016" s="171" customFormat="1" ht="63" x14ac:dyDescent="0.2">
      <c r="A47" s="174" t="s">
        <v>64</v>
      </c>
      <c r="B47" s="103" t="s">
        <v>65</v>
      </c>
      <c r="C47" s="100">
        <v>67516.899999999994</v>
      </c>
      <c r="D47" s="61">
        <f t="shared" si="3"/>
        <v>67516.899999999994</v>
      </c>
      <c r="E47" s="57">
        <v>15084.54077</v>
      </c>
      <c r="F47" s="173">
        <f t="shared" si="1"/>
        <v>0.22341874064123207</v>
      </c>
      <c r="G47" s="173">
        <f t="shared" si="2"/>
        <v>0.22341874064123207</v>
      </c>
      <c r="ALX47" s="161"/>
      <c r="ALY47" s="161"/>
      <c r="ALZ47" s="161"/>
      <c r="AMA47" s="161"/>
      <c r="AMB47" s="161"/>
    </row>
    <row r="48" spans="1:1016" s="171" customFormat="1" ht="47.25" x14ac:dyDescent="0.2">
      <c r="A48" s="174" t="s">
        <v>66</v>
      </c>
      <c r="B48" s="103" t="s">
        <v>67</v>
      </c>
      <c r="C48" s="100">
        <v>0</v>
      </c>
      <c r="D48" s="61">
        <f t="shared" si="3"/>
        <v>0</v>
      </c>
      <c r="E48" s="57">
        <v>8.3999999999999993E-4</v>
      </c>
      <c r="F48" s="173" t="str">
        <f t="shared" si="1"/>
        <v>-</v>
      </c>
      <c r="G48" s="173" t="str">
        <f t="shared" si="2"/>
        <v>-</v>
      </c>
      <c r="ALX48" s="161"/>
      <c r="ALY48" s="161"/>
      <c r="ALZ48" s="161"/>
      <c r="AMA48" s="161"/>
      <c r="AMB48" s="161"/>
    </row>
    <row r="49" spans="1:1016" s="171" customFormat="1" ht="47.25" x14ac:dyDescent="0.2">
      <c r="A49" s="174" t="s">
        <v>329</v>
      </c>
      <c r="B49" s="103" t="s">
        <v>330</v>
      </c>
      <c r="C49" s="100">
        <v>0</v>
      </c>
      <c r="D49" s="61">
        <f t="shared" si="3"/>
        <v>0</v>
      </c>
      <c r="E49" s="57">
        <v>0</v>
      </c>
      <c r="F49" s="173" t="str">
        <f t="shared" si="1"/>
        <v>-</v>
      </c>
      <c r="G49" s="173" t="str">
        <f t="shared" si="2"/>
        <v>-</v>
      </c>
      <c r="ALX49" s="161"/>
      <c r="ALY49" s="161"/>
      <c r="ALZ49" s="161"/>
      <c r="AMA49" s="161"/>
      <c r="AMB49" s="161"/>
    </row>
    <row r="50" spans="1:1016" s="171" customFormat="1" ht="37.5" customHeight="1" x14ac:dyDescent="0.2">
      <c r="A50" s="174" t="s">
        <v>412</v>
      </c>
      <c r="B50" s="103" t="s">
        <v>413</v>
      </c>
      <c r="C50" s="100">
        <v>0</v>
      </c>
      <c r="D50" s="61">
        <f t="shared" si="3"/>
        <v>0</v>
      </c>
      <c r="E50" s="57">
        <v>0</v>
      </c>
      <c r="F50" s="173" t="str">
        <f t="shared" si="1"/>
        <v>-</v>
      </c>
      <c r="G50" s="173" t="str">
        <f t="shared" si="2"/>
        <v>-</v>
      </c>
      <c r="ALX50" s="161"/>
      <c r="ALY50" s="161"/>
      <c r="ALZ50" s="161"/>
      <c r="AMA50" s="161"/>
      <c r="AMB50" s="161"/>
    </row>
    <row r="51" spans="1:1016" s="171" customFormat="1" ht="35.25" customHeight="1" x14ac:dyDescent="0.2">
      <c r="A51" s="174" t="s">
        <v>44</v>
      </c>
      <c r="B51" s="103" t="s">
        <v>68</v>
      </c>
      <c r="C51" s="100">
        <v>0</v>
      </c>
      <c r="D51" s="61">
        <f t="shared" si="3"/>
        <v>0</v>
      </c>
      <c r="E51" s="57">
        <v>0</v>
      </c>
      <c r="F51" s="173" t="str">
        <f t="shared" si="1"/>
        <v>-</v>
      </c>
      <c r="G51" s="173" t="str">
        <f t="shared" si="2"/>
        <v>-</v>
      </c>
      <c r="ALX51" s="161"/>
      <c r="ALY51" s="161"/>
      <c r="ALZ51" s="161"/>
      <c r="AMA51" s="161"/>
      <c r="AMB51" s="161"/>
    </row>
    <row r="52" spans="1:1016" s="171" customFormat="1" ht="47.25" x14ac:dyDescent="0.2">
      <c r="A52" s="174" t="s">
        <v>69</v>
      </c>
      <c r="B52" s="103" t="s">
        <v>70</v>
      </c>
      <c r="C52" s="100">
        <v>0</v>
      </c>
      <c r="D52" s="61">
        <f t="shared" si="3"/>
        <v>0</v>
      </c>
      <c r="E52" s="57">
        <v>0</v>
      </c>
      <c r="F52" s="173" t="str">
        <f t="shared" si="1"/>
        <v>-</v>
      </c>
      <c r="G52" s="173" t="str">
        <f t="shared" si="2"/>
        <v>-</v>
      </c>
      <c r="ALX52" s="161"/>
      <c r="ALY52" s="161"/>
      <c r="ALZ52" s="161"/>
      <c r="AMA52" s="161"/>
      <c r="AMB52" s="161"/>
    </row>
    <row r="53" spans="1:1016" s="171" customFormat="1" x14ac:dyDescent="0.2">
      <c r="A53" s="177" t="s">
        <v>71</v>
      </c>
      <c r="B53" s="99"/>
      <c r="C53" s="102">
        <f>C54+C55+C56+C57+C58+C59+C60</f>
        <v>1839814.9770000002</v>
      </c>
      <c r="D53" s="62">
        <f t="shared" si="3"/>
        <v>1839814.9770000002</v>
      </c>
      <c r="E53" s="102">
        <f>E54+E55+E56+E57+E58+E59+E60</f>
        <v>615283.41392999992</v>
      </c>
      <c r="F53" s="53">
        <f t="shared" si="1"/>
        <v>0.33442678835742506</v>
      </c>
      <c r="G53" s="170">
        <f t="shared" si="2"/>
        <v>0.33442678835742506</v>
      </c>
      <c r="ALX53" s="161"/>
      <c r="ALY53" s="161"/>
      <c r="ALZ53" s="161"/>
      <c r="AMA53" s="161"/>
      <c r="AMB53" s="161"/>
    </row>
    <row r="54" spans="1:1016" s="171" customFormat="1" ht="69" customHeight="1" x14ac:dyDescent="0.2">
      <c r="A54" s="174" t="s">
        <v>72</v>
      </c>
      <c r="B54" s="103" t="s">
        <v>73</v>
      </c>
      <c r="C54" s="103">
        <v>859107.8</v>
      </c>
      <c r="D54" s="58">
        <f t="shared" si="3"/>
        <v>859107.8</v>
      </c>
      <c r="E54" s="58">
        <v>294733.66597999999</v>
      </c>
      <c r="F54" s="173">
        <f t="shared" si="1"/>
        <v>0.34306947973234553</v>
      </c>
      <c r="G54" s="173">
        <f t="shared" si="2"/>
        <v>0.34306947973234553</v>
      </c>
      <c r="ALX54" s="161"/>
      <c r="ALY54" s="161"/>
      <c r="ALZ54" s="161"/>
      <c r="AMA54" s="161"/>
      <c r="AMB54" s="161"/>
    </row>
    <row r="55" spans="1:1016" s="171" customFormat="1" ht="36.75" customHeight="1" x14ac:dyDescent="0.2">
      <c r="A55" s="174" t="s">
        <v>74</v>
      </c>
      <c r="B55" s="103" t="s">
        <v>75</v>
      </c>
      <c r="C55" s="103">
        <v>1520</v>
      </c>
      <c r="D55" s="58">
        <f t="shared" si="3"/>
        <v>1520</v>
      </c>
      <c r="E55" s="58">
        <v>375.29947999999996</v>
      </c>
      <c r="F55" s="173">
        <f t="shared" si="1"/>
        <v>0.24690755263157893</v>
      </c>
      <c r="G55" s="173">
        <f t="shared" si="2"/>
        <v>0.24690755263157893</v>
      </c>
      <c r="ALX55" s="161"/>
      <c r="ALY55" s="161"/>
      <c r="ALZ55" s="161"/>
      <c r="AMA55" s="161"/>
      <c r="AMB55" s="161"/>
    </row>
    <row r="56" spans="1:1016" s="171" customFormat="1" ht="53.25" customHeight="1" x14ac:dyDescent="0.25">
      <c r="A56" s="178" t="s">
        <v>76</v>
      </c>
      <c r="B56" s="103" t="s">
        <v>77</v>
      </c>
      <c r="C56" s="103">
        <v>253279.79699999999</v>
      </c>
      <c r="D56" s="58">
        <f t="shared" si="3"/>
        <v>253279.79699999999</v>
      </c>
      <c r="E56" s="58">
        <v>96482.922630000001</v>
      </c>
      <c r="F56" s="173">
        <f t="shared" si="1"/>
        <v>0.38093414387093816</v>
      </c>
      <c r="G56" s="173">
        <f t="shared" si="2"/>
        <v>0.38093414387093816</v>
      </c>
      <c r="ALX56" s="161"/>
      <c r="ALY56" s="161"/>
      <c r="ALZ56" s="161"/>
      <c r="AMA56" s="161"/>
      <c r="AMB56" s="161"/>
    </row>
    <row r="57" spans="1:1016" s="171" customFormat="1" ht="39.75" customHeight="1" x14ac:dyDescent="0.2">
      <c r="A57" s="174" t="s">
        <v>78</v>
      </c>
      <c r="B57" s="103" t="s">
        <v>79</v>
      </c>
      <c r="C57" s="103">
        <v>727.2</v>
      </c>
      <c r="D57" s="58">
        <f t="shared" si="3"/>
        <v>727.2</v>
      </c>
      <c r="E57" s="58">
        <v>452.35432000000003</v>
      </c>
      <c r="F57" s="173">
        <f t="shared" si="1"/>
        <v>0.62204939493949396</v>
      </c>
      <c r="G57" s="173">
        <f t="shared" si="2"/>
        <v>0.62204939493949396</v>
      </c>
      <c r="ALX57" s="161"/>
      <c r="ALY57" s="161"/>
      <c r="ALZ57" s="161"/>
      <c r="AMA57" s="161"/>
      <c r="AMB57" s="161"/>
    </row>
    <row r="58" spans="1:1016" s="171" customFormat="1" ht="28.5" customHeight="1" x14ac:dyDescent="0.2">
      <c r="A58" s="174" t="s">
        <v>80</v>
      </c>
      <c r="B58" s="103" t="s">
        <v>81</v>
      </c>
      <c r="C58" s="103">
        <v>131.1</v>
      </c>
      <c r="D58" s="58">
        <f t="shared" si="3"/>
        <v>131.1</v>
      </c>
      <c r="E58" s="58">
        <v>0</v>
      </c>
      <c r="F58" s="173">
        <f t="shared" si="1"/>
        <v>0</v>
      </c>
      <c r="G58" s="173">
        <f t="shared" si="2"/>
        <v>0</v>
      </c>
      <c r="ALX58" s="161"/>
      <c r="ALY58" s="161"/>
      <c r="ALZ58" s="161"/>
      <c r="AMA58" s="161"/>
      <c r="AMB58" s="161"/>
    </row>
    <row r="59" spans="1:1016" s="171" customFormat="1" ht="31.5" x14ac:dyDescent="0.2">
      <c r="A59" s="174" t="s">
        <v>82</v>
      </c>
      <c r="B59" s="103" t="s">
        <v>83</v>
      </c>
      <c r="C59" s="103">
        <v>709702.28</v>
      </c>
      <c r="D59" s="58">
        <f t="shared" si="3"/>
        <v>709702.28</v>
      </c>
      <c r="E59" s="58">
        <v>216682.73973</v>
      </c>
      <c r="F59" s="173">
        <f t="shared" si="1"/>
        <v>0.30531498324903222</v>
      </c>
      <c r="G59" s="173">
        <f t="shared" si="2"/>
        <v>0.30531498324903222</v>
      </c>
      <c r="ALX59" s="161"/>
      <c r="ALY59" s="161"/>
      <c r="ALZ59" s="161"/>
      <c r="AMA59" s="161"/>
      <c r="AMB59" s="161"/>
    </row>
    <row r="60" spans="1:1016" s="171" customFormat="1" x14ac:dyDescent="0.2">
      <c r="A60" s="174" t="s">
        <v>84</v>
      </c>
      <c r="B60" s="103" t="s">
        <v>85</v>
      </c>
      <c r="C60" s="103">
        <v>15346.8</v>
      </c>
      <c r="D60" s="58">
        <f t="shared" si="3"/>
        <v>15346.8</v>
      </c>
      <c r="E60" s="58">
        <v>6556.4317899999996</v>
      </c>
      <c r="F60" s="173">
        <f t="shared" si="1"/>
        <v>0.42721816860843953</v>
      </c>
      <c r="G60" s="173">
        <f t="shared" si="2"/>
        <v>0.42721816860843953</v>
      </c>
      <c r="ALX60" s="161"/>
      <c r="ALY60" s="161"/>
      <c r="ALZ60" s="161"/>
      <c r="AMA60" s="161"/>
      <c r="AMB60" s="161"/>
    </row>
    <row r="61" spans="1:1016" s="171" customFormat="1" ht="31.5" x14ac:dyDescent="0.2">
      <c r="A61" s="177" t="s">
        <v>86</v>
      </c>
      <c r="B61" s="99" t="s">
        <v>87</v>
      </c>
      <c r="C61" s="99">
        <v>41243152.76506</v>
      </c>
      <c r="D61" s="52">
        <v>41346895.846740007</v>
      </c>
      <c r="E61" s="52">
        <v>9975563.7138700001</v>
      </c>
      <c r="F61" s="53">
        <f t="shared" si="1"/>
        <v>0.24187199680624338</v>
      </c>
      <c r="G61" s="170">
        <f t="shared" si="2"/>
        <v>0.24126511820491411</v>
      </c>
      <c r="ALX61" s="161"/>
      <c r="ALY61" s="161"/>
      <c r="ALZ61" s="161"/>
      <c r="AMA61" s="161"/>
      <c r="AMB61" s="161"/>
    </row>
    <row r="62" spans="1:1016" s="171" customFormat="1" ht="78.599999999999994" customHeight="1" x14ac:dyDescent="0.2">
      <c r="A62" s="179" t="s">
        <v>88</v>
      </c>
      <c r="B62" s="180" t="s">
        <v>89</v>
      </c>
      <c r="C62" s="104">
        <v>41146756.072980002</v>
      </c>
      <c r="D62" s="63">
        <v>41195663.009650007</v>
      </c>
      <c r="E62" s="63">
        <v>9913779.8166800011</v>
      </c>
      <c r="F62" s="181">
        <f t="shared" si="1"/>
        <v>0.24093709353652112</v>
      </c>
      <c r="G62" s="181">
        <f t="shared" si="2"/>
        <v>0.24065105626186226</v>
      </c>
      <c r="ALX62" s="161"/>
      <c r="ALY62" s="161"/>
      <c r="ALZ62" s="161"/>
      <c r="AMA62" s="161"/>
      <c r="AMB62" s="161"/>
    </row>
    <row r="63" spans="1:1016" s="171" customFormat="1" ht="47.25" customHeight="1" outlineLevel="1" x14ac:dyDescent="0.25">
      <c r="A63" s="178" t="s">
        <v>90</v>
      </c>
      <c r="B63" s="103" t="s">
        <v>91</v>
      </c>
      <c r="C63" s="105">
        <v>21561715.199999999</v>
      </c>
      <c r="D63" s="61">
        <f t="shared" ref="D63:D69" si="4">C63</f>
        <v>21561715.199999999</v>
      </c>
      <c r="E63" s="61">
        <v>5390428.7999999998</v>
      </c>
      <c r="F63" s="55">
        <f t="shared" si="1"/>
        <v>0.25</v>
      </c>
      <c r="G63" s="173">
        <f t="shared" si="2"/>
        <v>0.25</v>
      </c>
      <c r="ALX63" s="161"/>
      <c r="ALY63" s="161"/>
      <c r="ALZ63" s="161"/>
      <c r="AMA63" s="161"/>
      <c r="AMB63" s="161"/>
    </row>
    <row r="64" spans="1:1016" s="171" customFormat="1" ht="31.5" outlineLevel="1" x14ac:dyDescent="0.25">
      <c r="A64" s="182" t="s">
        <v>92</v>
      </c>
      <c r="B64" s="107" t="s">
        <v>93</v>
      </c>
      <c r="C64" s="106">
        <v>20213598.199999999</v>
      </c>
      <c r="D64" s="65">
        <f t="shared" si="4"/>
        <v>20213598.199999999</v>
      </c>
      <c r="E64" s="64">
        <v>5053399.5</v>
      </c>
      <c r="F64" s="183">
        <f t="shared" si="1"/>
        <v>0.24999999752641763</v>
      </c>
      <c r="G64" s="183">
        <f t="shared" si="2"/>
        <v>0.24999999752641763</v>
      </c>
      <c r="ALX64" s="161"/>
      <c r="ALY64" s="161"/>
      <c r="ALZ64" s="161"/>
      <c r="AMA64" s="161"/>
      <c r="AMB64" s="161"/>
    </row>
    <row r="65" spans="1:1016" s="171" customFormat="1" ht="77.25" customHeight="1" outlineLevel="1" x14ac:dyDescent="0.25">
      <c r="A65" s="184" t="s">
        <v>94</v>
      </c>
      <c r="B65" s="107" t="s">
        <v>95</v>
      </c>
      <c r="C65" s="106">
        <v>0</v>
      </c>
      <c r="D65" s="65">
        <f t="shared" si="4"/>
        <v>0</v>
      </c>
      <c r="E65" s="64">
        <v>0</v>
      </c>
      <c r="F65" s="183" t="str">
        <f t="shared" si="1"/>
        <v>-</v>
      </c>
      <c r="G65" s="183" t="str">
        <f t="shared" si="2"/>
        <v>-</v>
      </c>
      <c r="ALX65" s="161"/>
      <c r="ALY65" s="161"/>
      <c r="ALZ65" s="161"/>
      <c r="AMA65" s="161"/>
      <c r="AMB65" s="161"/>
    </row>
    <row r="66" spans="1:1016" s="171" customFormat="1" ht="82.5" customHeight="1" outlineLevel="1" x14ac:dyDescent="0.2">
      <c r="A66" s="175" t="s">
        <v>96</v>
      </c>
      <c r="B66" s="107" t="s">
        <v>97</v>
      </c>
      <c r="C66" s="106">
        <v>1348117</v>
      </c>
      <c r="D66" s="65">
        <f t="shared" si="4"/>
        <v>1348117</v>
      </c>
      <c r="E66" s="64">
        <v>337029.3</v>
      </c>
      <c r="F66" s="183">
        <f t="shared" si="1"/>
        <v>0.250000037088769</v>
      </c>
      <c r="G66" s="183">
        <f t="shared" si="2"/>
        <v>0.250000037088769</v>
      </c>
      <c r="ALX66" s="161"/>
      <c r="ALY66" s="161"/>
      <c r="ALZ66" s="161"/>
      <c r="AMA66" s="161"/>
      <c r="AMB66" s="161"/>
    </row>
    <row r="67" spans="1:1016" s="171" customFormat="1" ht="82.5" customHeight="1" outlineLevel="1" x14ac:dyDescent="0.2">
      <c r="A67" s="175" t="s">
        <v>424</v>
      </c>
      <c r="B67" s="107" t="s">
        <v>425</v>
      </c>
      <c r="C67" s="106">
        <v>0</v>
      </c>
      <c r="D67" s="65">
        <f t="shared" si="4"/>
        <v>0</v>
      </c>
      <c r="E67" s="64">
        <v>0</v>
      </c>
      <c r="F67" s="183" t="str">
        <f t="shared" si="1"/>
        <v>-</v>
      </c>
      <c r="G67" s="183" t="str">
        <f t="shared" si="2"/>
        <v>-</v>
      </c>
      <c r="ALX67" s="161"/>
      <c r="ALY67" s="161"/>
      <c r="ALZ67" s="161"/>
      <c r="AMA67" s="161"/>
      <c r="AMB67" s="161"/>
    </row>
    <row r="68" spans="1:1016" s="171" customFormat="1" ht="78" customHeight="1" outlineLevel="1" x14ac:dyDescent="0.2">
      <c r="A68" s="185" t="s">
        <v>406</v>
      </c>
      <c r="B68" s="107" t="s">
        <v>407</v>
      </c>
      <c r="C68" s="107">
        <v>0</v>
      </c>
      <c r="D68" s="66">
        <f t="shared" si="4"/>
        <v>0</v>
      </c>
      <c r="E68" s="66">
        <v>0</v>
      </c>
      <c r="F68" s="183" t="str">
        <f t="shared" si="1"/>
        <v>-</v>
      </c>
      <c r="G68" s="183" t="str">
        <f t="shared" si="2"/>
        <v>-</v>
      </c>
      <c r="ALX68" s="161"/>
      <c r="ALY68" s="161"/>
      <c r="ALZ68" s="161"/>
      <c r="AMA68" s="161"/>
      <c r="AMB68" s="161"/>
    </row>
    <row r="69" spans="1:1016" s="171" customFormat="1" ht="78" customHeight="1" outlineLevel="1" x14ac:dyDescent="0.2">
      <c r="A69" s="175" t="s">
        <v>408</v>
      </c>
      <c r="B69" s="107" t="s">
        <v>409</v>
      </c>
      <c r="C69" s="107">
        <v>0</v>
      </c>
      <c r="D69" s="110">
        <f t="shared" si="4"/>
        <v>0</v>
      </c>
      <c r="E69" s="110">
        <v>0</v>
      </c>
      <c r="F69" s="183" t="str">
        <f t="shared" si="1"/>
        <v>-</v>
      </c>
      <c r="G69" s="183" t="str">
        <f t="shared" si="2"/>
        <v>-</v>
      </c>
      <c r="ALX69" s="161"/>
      <c r="ALY69" s="161"/>
      <c r="ALZ69" s="161"/>
      <c r="AMA69" s="161"/>
      <c r="AMB69" s="161"/>
    </row>
    <row r="70" spans="1:1016" s="171" customFormat="1" ht="51.75" customHeight="1" outlineLevel="1" x14ac:dyDescent="0.25">
      <c r="A70" s="178" t="s">
        <v>98</v>
      </c>
      <c r="B70" s="103" t="s">
        <v>99</v>
      </c>
      <c r="C70" s="105">
        <v>17928137.47298</v>
      </c>
      <c r="D70" s="58">
        <v>17958352.658400003</v>
      </c>
      <c r="E70" s="58">
        <v>4043089.0699200002</v>
      </c>
      <c r="F70" s="173">
        <f t="shared" si="1"/>
        <v>0.22551640269456064</v>
      </c>
      <c r="G70" s="173">
        <f t="shared" si="2"/>
        <v>0.22513696811877948</v>
      </c>
      <c r="I70" s="186"/>
      <c r="ALX70" s="161"/>
      <c r="ALY70" s="161"/>
      <c r="ALZ70" s="161"/>
      <c r="AMA70" s="161"/>
      <c r="AMB70" s="161"/>
    </row>
    <row r="71" spans="1:1016" s="171" customFormat="1" ht="43.5" customHeight="1" outlineLevel="1" x14ac:dyDescent="0.25">
      <c r="A71" s="178" t="s">
        <v>100</v>
      </c>
      <c r="B71" s="103" t="s">
        <v>101</v>
      </c>
      <c r="C71" s="100">
        <v>1133707.1000000001</v>
      </c>
      <c r="D71" s="58">
        <v>1133707.0999999999</v>
      </c>
      <c r="E71" s="58">
        <v>370461.07897000003</v>
      </c>
      <c r="F71" s="173">
        <f t="shared" si="1"/>
        <v>0.32676965591024348</v>
      </c>
      <c r="G71" s="173">
        <f t="shared" si="2"/>
        <v>0.32676965591024354</v>
      </c>
      <c r="ALX71" s="161"/>
      <c r="ALY71" s="161"/>
      <c r="ALZ71" s="161"/>
      <c r="AMA71" s="161"/>
      <c r="AMB71" s="161"/>
    </row>
    <row r="72" spans="1:1016" s="171" customFormat="1" ht="36" customHeight="1" outlineLevel="1" x14ac:dyDescent="0.2">
      <c r="A72" s="172" t="s">
        <v>102</v>
      </c>
      <c r="B72" s="103" t="s">
        <v>103</v>
      </c>
      <c r="C72" s="100">
        <v>523196.3</v>
      </c>
      <c r="D72" s="58">
        <v>541888.0512499999</v>
      </c>
      <c r="E72" s="58">
        <v>109800.86779</v>
      </c>
      <c r="F72" s="173">
        <f t="shared" si="1"/>
        <v>0.20986552808190731</v>
      </c>
      <c r="G72" s="173">
        <f t="shared" si="2"/>
        <v>0.20262647891334185</v>
      </c>
      <c r="ALX72" s="161"/>
      <c r="ALY72" s="161"/>
      <c r="ALZ72" s="161"/>
      <c r="AMA72" s="161"/>
      <c r="AMB72" s="161"/>
    </row>
    <row r="73" spans="1:1016" s="171" customFormat="1" ht="52.5" customHeight="1" outlineLevel="1" x14ac:dyDescent="0.25">
      <c r="A73" s="187" t="s">
        <v>104</v>
      </c>
      <c r="B73" s="103" t="s">
        <v>105</v>
      </c>
      <c r="C73" s="100">
        <v>96396.692079999993</v>
      </c>
      <c r="D73" s="58">
        <f>D61-D62</f>
        <v>151232.83709000051</v>
      </c>
      <c r="E73" s="58">
        <v>54836.144999999997</v>
      </c>
      <c r="F73" s="55">
        <f t="shared" si="1"/>
        <v>0.56885919855518763</v>
      </c>
      <c r="G73" s="173">
        <f t="shared" si="2"/>
        <v>0.36259416972628988</v>
      </c>
      <c r="ALX73" s="161"/>
      <c r="ALY73" s="161"/>
      <c r="ALZ73" s="161"/>
      <c r="AMA73" s="161"/>
      <c r="AMB73" s="161"/>
    </row>
    <row r="74" spans="1:1016" s="171" customFormat="1" ht="93.75" customHeight="1" outlineLevel="1" x14ac:dyDescent="0.25">
      <c r="A74" s="187" t="s">
        <v>106</v>
      </c>
      <c r="B74" s="103" t="s">
        <v>107</v>
      </c>
      <c r="C74" s="103">
        <v>0</v>
      </c>
      <c r="D74" s="58">
        <v>0</v>
      </c>
      <c r="E74" s="58">
        <v>270</v>
      </c>
      <c r="F74" s="55" t="str">
        <f t="shared" ref="F74:F78" si="5">IFERROR(E74/C74,"-")</f>
        <v>-</v>
      </c>
      <c r="G74" s="173" t="str">
        <f t="shared" ref="G74:G78" si="6">IFERROR(E74/D74,"-")</f>
        <v>-</v>
      </c>
      <c r="ALX74" s="161"/>
      <c r="ALY74" s="161"/>
      <c r="ALZ74" s="161"/>
      <c r="AMA74" s="161"/>
      <c r="AMB74" s="161"/>
    </row>
    <row r="75" spans="1:1016" s="171" customFormat="1" ht="50.25" customHeight="1" outlineLevel="1" x14ac:dyDescent="0.2">
      <c r="A75" s="172" t="s">
        <v>108</v>
      </c>
      <c r="B75" s="103" t="s">
        <v>109</v>
      </c>
      <c r="C75" s="103">
        <v>0</v>
      </c>
      <c r="D75" s="58">
        <v>0</v>
      </c>
      <c r="E75" s="58">
        <v>484.90699999999998</v>
      </c>
      <c r="F75" s="55" t="str">
        <f t="shared" si="5"/>
        <v>-</v>
      </c>
      <c r="G75" s="173" t="str">
        <f t="shared" si="6"/>
        <v>-</v>
      </c>
      <c r="ALX75" s="161"/>
      <c r="ALY75" s="161"/>
      <c r="ALZ75" s="161"/>
      <c r="AMA75" s="161"/>
      <c r="AMB75" s="161"/>
    </row>
    <row r="76" spans="1:1016" s="171" customFormat="1" ht="127.5" customHeight="1" outlineLevel="1" x14ac:dyDescent="0.25">
      <c r="A76" s="188" t="s">
        <v>110</v>
      </c>
      <c r="B76" s="103" t="s">
        <v>111</v>
      </c>
      <c r="C76" s="103">
        <v>0</v>
      </c>
      <c r="D76" s="58">
        <v>0</v>
      </c>
      <c r="E76" s="58">
        <v>7412.5645700000005</v>
      </c>
      <c r="F76" s="173" t="str">
        <f t="shared" si="5"/>
        <v>-</v>
      </c>
      <c r="G76" s="173" t="str">
        <f t="shared" si="6"/>
        <v>-</v>
      </c>
      <c r="ALX76" s="161"/>
      <c r="ALY76" s="161"/>
      <c r="ALZ76" s="161"/>
      <c r="AMA76" s="161"/>
      <c r="AMB76" s="161"/>
    </row>
    <row r="77" spans="1:1016" s="171" customFormat="1" ht="63" outlineLevel="1" x14ac:dyDescent="0.2">
      <c r="A77" s="174" t="s">
        <v>112</v>
      </c>
      <c r="B77" s="103" t="s">
        <v>113</v>
      </c>
      <c r="C77" s="103">
        <v>0</v>
      </c>
      <c r="D77" s="58">
        <v>0</v>
      </c>
      <c r="E77" s="67">
        <v>-1219.71938</v>
      </c>
      <c r="F77" s="173" t="str">
        <f t="shared" si="5"/>
        <v>-</v>
      </c>
      <c r="G77" s="173" t="str">
        <f t="shared" si="6"/>
        <v>-</v>
      </c>
      <c r="ALX77" s="161"/>
      <c r="ALY77" s="161"/>
      <c r="ALZ77" s="161"/>
      <c r="AMA77" s="161"/>
      <c r="AMB77" s="161"/>
    </row>
    <row r="78" spans="1:1016" s="171" customFormat="1" ht="24.75" customHeight="1" x14ac:dyDescent="0.2">
      <c r="A78" s="189" t="s">
        <v>114</v>
      </c>
      <c r="B78" s="190"/>
      <c r="C78" s="108">
        <v>59226127.5</v>
      </c>
      <c r="D78" s="108">
        <f t="shared" ref="D78:E78" si="7">D61+D9</f>
        <v>59329870.477140009</v>
      </c>
      <c r="E78" s="108">
        <f t="shared" si="7"/>
        <v>14086423.013859998</v>
      </c>
      <c r="F78" s="68">
        <f t="shared" si="5"/>
        <v>0.23784136509448467</v>
      </c>
      <c r="G78" s="68">
        <f t="shared" si="6"/>
        <v>0.23742548063184366</v>
      </c>
      <c r="ALX78" s="161"/>
      <c r="ALY78" s="161"/>
      <c r="ALZ78" s="161"/>
      <c r="AMA78" s="161"/>
      <c r="AMB78" s="161"/>
    </row>
    <row r="79" spans="1:1016" x14ac:dyDescent="0.25">
      <c r="A79" s="191"/>
      <c r="B79" s="69"/>
      <c r="C79" s="70"/>
      <c r="D79" s="70"/>
      <c r="E79" s="192"/>
      <c r="F79" s="193"/>
    </row>
    <row r="80" spans="1:1016" ht="55.5" customHeight="1" x14ac:dyDescent="0.25">
      <c r="A80" s="51" t="s">
        <v>4</v>
      </c>
      <c r="B80" s="300" t="s">
        <v>5</v>
      </c>
      <c r="C80" s="318" t="s">
        <v>1010</v>
      </c>
      <c r="D80" s="318"/>
      <c r="E80" s="298" t="s">
        <v>1006</v>
      </c>
      <c r="F80" s="296" t="s">
        <v>1004</v>
      </c>
      <c r="G80" s="296" t="s">
        <v>1005</v>
      </c>
    </row>
    <row r="81" spans="1:1016" ht="120.75" customHeight="1" x14ac:dyDescent="0.25">
      <c r="A81" s="98"/>
      <c r="B81" s="300"/>
      <c r="C81" s="294" t="s">
        <v>1011</v>
      </c>
      <c r="D81" s="294" t="s">
        <v>431</v>
      </c>
      <c r="E81" s="299"/>
      <c r="F81" s="297"/>
      <c r="G81" s="297"/>
    </row>
    <row r="82" spans="1:1016" ht="37.9" customHeight="1" x14ac:dyDescent="0.25">
      <c r="A82" s="109" t="s">
        <v>115</v>
      </c>
      <c r="B82" s="71"/>
      <c r="C82" s="72"/>
      <c r="D82" s="72"/>
      <c r="E82" s="157"/>
      <c r="F82" s="158"/>
      <c r="G82" s="73"/>
    </row>
    <row r="83" spans="1:1016" s="196" customFormat="1" ht="33" customHeight="1" x14ac:dyDescent="0.25">
      <c r="A83" s="194" t="s">
        <v>116</v>
      </c>
      <c r="B83" s="195" t="s">
        <v>117</v>
      </c>
      <c r="C83" s="74">
        <v>5665019.2999999998</v>
      </c>
      <c r="D83" s="74">
        <v>5407067.1259399997</v>
      </c>
      <c r="E83" s="74">
        <v>485221.03937000001</v>
      </c>
      <c r="F83" s="75">
        <f>E83/C83</f>
        <v>8.5652142327211495E-2</v>
      </c>
      <c r="G83" s="159">
        <f>E83/D83</f>
        <v>8.9738305086354192E-2</v>
      </c>
      <c r="ALX83" s="161"/>
      <c r="ALY83" s="161"/>
      <c r="ALZ83" s="161"/>
      <c r="AMA83" s="161"/>
      <c r="AMB83" s="161"/>
    </row>
    <row r="84" spans="1:1016" ht="63" x14ac:dyDescent="0.25">
      <c r="A84" s="197" t="s">
        <v>118</v>
      </c>
      <c r="B84" s="198" t="s">
        <v>119</v>
      </c>
      <c r="C84" s="76">
        <v>190832.4</v>
      </c>
      <c r="D84" s="76">
        <v>190832.40630999999</v>
      </c>
      <c r="E84" s="76">
        <v>40604.371149999999</v>
      </c>
      <c r="F84" s="77">
        <f>E84/C84</f>
        <v>0.21277503793905017</v>
      </c>
      <c r="G84" s="160">
        <f>E84/D84</f>
        <v>0.21277503090350253</v>
      </c>
    </row>
    <row r="85" spans="1:1016" ht="98.25" customHeight="1" x14ac:dyDescent="0.25">
      <c r="A85" s="197" t="s">
        <v>120</v>
      </c>
      <c r="B85" s="198" t="s">
        <v>121</v>
      </c>
      <c r="C85" s="76">
        <v>145558.70000000001</v>
      </c>
      <c r="D85" s="76">
        <v>144958.68299999999</v>
      </c>
      <c r="E85" s="76">
        <v>27206.400000000001</v>
      </c>
      <c r="F85" s="77">
        <f t="shared" ref="F85:F148" si="8">E85/C85</f>
        <v>0.18691016064309449</v>
      </c>
      <c r="G85" s="160">
        <f t="shared" ref="G85:G148" si="9">E85/D85</f>
        <v>0.18768382436255993</v>
      </c>
    </row>
    <row r="86" spans="1:1016" ht="118.5" customHeight="1" x14ac:dyDescent="0.25">
      <c r="A86" s="197" t="s">
        <v>122</v>
      </c>
      <c r="B86" s="198" t="s">
        <v>123</v>
      </c>
      <c r="C86" s="76">
        <v>49786.3</v>
      </c>
      <c r="D86" s="76">
        <v>49786.33051</v>
      </c>
      <c r="E86" s="76">
        <v>10039.794689999999</v>
      </c>
      <c r="F86" s="77">
        <f t="shared" si="8"/>
        <v>0.20165777914807886</v>
      </c>
      <c r="G86" s="160">
        <f t="shared" si="9"/>
        <v>0.20165765556839788</v>
      </c>
    </row>
    <row r="87" spans="1:1016" x14ac:dyDescent="0.25">
      <c r="A87" s="197" t="s">
        <v>124</v>
      </c>
      <c r="B87" s="198" t="s">
        <v>125</v>
      </c>
      <c r="C87" s="76">
        <v>269282.90000000002</v>
      </c>
      <c r="D87" s="76">
        <v>271763.66899999999</v>
      </c>
      <c r="E87" s="76">
        <v>57778.090630000006</v>
      </c>
      <c r="F87" s="77">
        <f t="shared" si="8"/>
        <v>0.21456279113898433</v>
      </c>
      <c r="G87" s="160">
        <f t="shared" si="9"/>
        <v>0.21260417495320175</v>
      </c>
    </row>
    <row r="88" spans="1:1016" ht="60.75" customHeight="1" x14ac:dyDescent="0.25">
      <c r="A88" s="197" t="s">
        <v>126</v>
      </c>
      <c r="B88" s="198" t="s">
        <v>127</v>
      </c>
      <c r="C88" s="76">
        <v>151343.4</v>
      </c>
      <c r="D88" s="76">
        <v>151343.41399999999</v>
      </c>
      <c r="E88" s="76">
        <v>31395.182239999998</v>
      </c>
      <c r="F88" s="77">
        <f t="shared" si="8"/>
        <v>0.20744335227039964</v>
      </c>
      <c r="G88" s="160">
        <f t="shared" si="9"/>
        <v>0.2074433330808832</v>
      </c>
    </row>
    <row r="89" spans="1:1016" ht="31.5" x14ac:dyDescent="0.25">
      <c r="A89" s="197" t="s">
        <v>128</v>
      </c>
      <c r="B89" s="198" t="s">
        <v>129</v>
      </c>
      <c r="C89" s="76">
        <v>170111.4</v>
      </c>
      <c r="D89" s="76">
        <v>170111.39</v>
      </c>
      <c r="E89" s="76">
        <v>48216.512360000001</v>
      </c>
      <c r="F89" s="77">
        <f t="shared" si="8"/>
        <v>0.28344080620111295</v>
      </c>
      <c r="G89" s="160">
        <f t="shared" si="9"/>
        <v>0.28344082286318389</v>
      </c>
    </row>
    <row r="90" spans="1:1016" ht="31.5" x14ac:dyDescent="0.25">
      <c r="A90" s="197" t="s">
        <v>426</v>
      </c>
      <c r="B90" s="199" t="s">
        <v>427</v>
      </c>
      <c r="C90" s="76">
        <v>3748.8</v>
      </c>
      <c r="D90" s="76">
        <v>3748.8</v>
      </c>
      <c r="E90" s="76">
        <v>0</v>
      </c>
      <c r="F90" s="77">
        <f t="shared" si="8"/>
        <v>0</v>
      </c>
      <c r="G90" s="160">
        <f t="shared" si="9"/>
        <v>0</v>
      </c>
    </row>
    <row r="91" spans="1:1016" ht="22.5" customHeight="1" x14ac:dyDescent="0.25">
      <c r="A91" s="178" t="s">
        <v>130</v>
      </c>
      <c r="B91" s="198" t="s">
        <v>131</v>
      </c>
      <c r="C91" s="76">
        <v>3000</v>
      </c>
      <c r="D91" s="76">
        <v>3000</v>
      </c>
      <c r="E91" s="76">
        <v>2249.9</v>
      </c>
      <c r="F91" s="77">
        <f t="shared" si="8"/>
        <v>0.74996666666666667</v>
      </c>
      <c r="G91" s="160">
        <f t="shared" si="9"/>
        <v>0.74996666666666667</v>
      </c>
    </row>
    <row r="92" spans="1:1016" ht="22.5" customHeight="1" x14ac:dyDescent="0.25">
      <c r="A92" s="197" t="s">
        <v>132</v>
      </c>
      <c r="B92" s="198" t="s">
        <v>133</v>
      </c>
      <c r="C92" s="76">
        <v>160000</v>
      </c>
      <c r="D92" s="76">
        <v>19638.727999999999</v>
      </c>
      <c r="E92" s="76">
        <v>0</v>
      </c>
      <c r="F92" s="77">
        <f t="shared" si="8"/>
        <v>0</v>
      </c>
      <c r="G92" s="160">
        <f t="shared" si="9"/>
        <v>0</v>
      </c>
    </row>
    <row r="93" spans="1:1016" ht="45" customHeight="1" x14ac:dyDescent="0.25">
      <c r="A93" s="178" t="s">
        <v>134</v>
      </c>
      <c r="B93" s="199" t="s">
        <v>135</v>
      </c>
      <c r="C93" s="76">
        <v>2900</v>
      </c>
      <c r="D93" s="76">
        <v>2900</v>
      </c>
      <c r="E93" s="76">
        <v>400</v>
      </c>
      <c r="F93" s="77">
        <f t="shared" si="8"/>
        <v>0.13793103448275862</v>
      </c>
      <c r="G93" s="160">
        <f t="shared" si="9"/>
        <v>0.13793103448275862</v>
      </c>
    </row>
    <row r="94" spans="1:1016" ht="35.25" customHeight="1" x14ac:dyDescent="0.25">
      <c r="A94" s="197" t="s">
        <v>136</v>
      </c>
      <c r="B94" s="198" t="s">
        <v>137</v>
      </c>
      <c r="C94" s="76">
        <v>4518455.4000000004</v>
      </c>
      <c r="D94" s="76">
        <v>4398983.7051200001</v>
      </c>
      <c r="E94" s="76">
        <v>267330.78830000001</v>
      </c>
      <c r="F94" s="77">
        <f t="shared" si="8"/>
        <v>5.9164197637095191E-2</v>
      </c>
      <c r="G94" s="160">
        <f t="shared" si="9"/>
        <v>6.0771033997887358E-2</v>
      </c>
    </row>
    <row r="95" spans="1:1016" s="196" customFormat="1" x14ac:dyDescent="0.25">
      <c r="A95" s="194" t="s">
        <v>138</v>
      </c>
      <c r="B95" s="195" t="s">
        <v>139</v>
      </c>
      <c r="C95" s="78">
        <v>31038.2</v>
      </c>
      <c r="D95" s="78">
        <v>66750.453999999998</v>
      </c>
      <c r="E95" s="78">
        <v>37572.472929999996</v>
      </c>
      <c r="F95" s="292">
        <f t="shared" si="8"/>
        <v>1.2105235783647246</v>
      </c>
      <c r="G95" s="292">
        <f t="shared" si="9"/>
        <v>0.56287966116305366</v>
      </c>
      <c r="ALX95" s="161"/>
      <c r="ALY95" s="161"/>
      <c r="ALZ95" s="161"/>
      <c r="AMA95" s="161"/>
      <c r="AMB95" s="161"/>
    </row>
    <row r="96" spans="1:1016" ht="39" customHeight="1" x14ac:dyDescent="0.25">
      <c r="A96" s="197" t="s">
        <v>140</v>
      </c>
      <c r="B96" s="198" t="s">
        <v>141</v>
      </c>
      <c r="C96" s="76">
        <v>31038.2</v>
      </c>
      <c r="D96" s="76">
        <v>66750.453999999998</v>
      </c>
      <c r="E96" s="76">
        <v>37572.472929999996</v>
      </c>
      <c r="F96" s="77">
        <f t="shared" si="8"/>
        <v>1.2105235783647246</v>
      </c>
      <c r="G96" s="160">
        <f t="shared" si="9"/>
        <v>0.56287966116305366</v>
      </c>
    </row>
    <row r="97" spans="1:1016" s="196" customFormat="1" ht="54.75" customHeight="1" x14ac:dyDescent="0.25">
      <c r="A97" s="194" t="s">
        <v>142</v>
      </c>
      <c r="B97" s="195" t="s">
        <v>143</v>
      </c>
      <c r="C97" s="78">
        <v>441714</v>
      </c>
      <c r="D97" s="78">
        <v>454392.57105000003</v>
      </c>
      <c r="E97" s="78">
        <v>95953.112410000002</v>
      </c>
      <c r="F97" s="292">
        <f t="shared" si="8"/>
        <v>0.21722904958864786</v>
      </c>
      <c r="G97" s="292">
        <f t="shared" si="9"/>
        <v>0.21116787228337322</v>
      </c>
      <c r="ALX97" s="161"/>
      <c r="ALY97" s="161"/>
      <c r="ALZ97" s="161"/>
      <c r="AMA97" s="161"/>
      <c r="AMB97" s="161"/>
    </row>
    <row r="98" spans="1:1016" ht="63" x14ac:dyDescent="0.25">
      <c r="A98" s="197" t="s">
        <v>144</v>
      </c>
      <c r="B98" s="198" t="s">
        <v>145</v>
      </c>
      <c r="C98" s="76">
        <v>0</v>
      </c>
      <c r="D98" s="76">
        <v>0</v>
      </c>
      <c r="E98" s="76">
        <v>0</v>
      </c>
      <c r="F98" s="77" t="e">
        <f t="shared" si="8"/>
        <v>#DIV/0!</v>
      </c>
      <c r="G98" s="160" t="e">
        <f t="shared" si="9"/>
        <v>#DIV/0!</v>
      </c>
    </row>
    <row r="99" spans="1:1016" ht="31.5" x14ac:dyDescent="0.25">
      <c r="A99" s="197" t="s">
        <v>146</v>
      </c>
      <c r="B99" s="198" t="s">
        <v>147</v>
      </c>
      <c r="C99" s="76">
        <v>440990</v>
      </c>
      <c r="D99" s="76">
        <v>453668.57105000003</v>
      </c>
      <c r="E99" s="76">
        <v>95953.112410000002</v>
      </c>
      <c r="F99" s="77">
        <f t="shared" si="8"/>
        <v>0.21758568767999276</v>
      </c>
      <c r="G99" s="160">
        <f t="shared" si="9"/>
        <v>0.21150487058850007</v>
      </c>
    </row>
    <row r="100" spans="1:1016" x14ac:dyDescent="0.25">
      <c r="A100" s="197" t="s">
        <v>148</v>
      </c>
      <c r="B100" s="199" t="s">
        <v>149</v>
      </c>
      <c r="C100" s="76">
        <v>724</v>
      </c>
      <c r="D100" s="76">
        <v>724</v>
      </c>
      <c r="E100" s="76">
        <v>0</v>
      </c>
      <c r="F100" s="77">
        <f t="shared" si="8"/>
        <v>0</v>
      </c>
      <c r="G100" s="160">
        <f t="shared" si="9"/>
        <v>0</v>
      </c>
    </row>
    <row r="101" spans="1:1016" ht="47.25" x14ac:dyDescent="0.25">
      <c r="A101" s="197" t="s">
        <v>150</v>
      </c>
      <c r="B101" s="198" t="s">
        <v>151</v>
      </c>
      <c r="C101" s="76">
        <v>0</v>
      </c>
      <c r="D101" s="76">
        <v>0</v>
      </c>
      <c r="E101" s="76">
        <v>0</v>
      </c>
      <c r="F101" s="77" t="e">
        <f t="shared" si="8"/>
        <v>#DIV/0!</v>
      </c>
      <c r="G101" s="160" t="e">
        <f t="shared" si="9"/>
        <v>#DIV/0!</v>
      </c>
    </row>
    <row r="102" spans="1:1016" s="196" customFormat="1" x14ac:dyDescent="0.25">
      <c r="A102" s="194" t="s">
        <v>152</v>
      </c>
      <c r="B102" s="195" t="s">
        <v>153</v>
      </c>
      <c r="C102" s="74">
        <v>9727559.4000000004</v>
      </c>
      <c r="D102" s="74">
        <v>10880093.204149999</v>
      </c>
      <c r="E102" s="74">
        <v>3263635.06489</v>
      </c>
      <c r="F102" s="292">
        <f t="shared" si="8"/>
        <v>0.33550399752788967</v>
      </c>
      <c r="G102" s="292">
        <f t="shared" si="9"/>
        <v>0.29996388851201661</v>
      </c>
      <c r="ALX102" s="161"/>
      <c r="ALY102" s="161"/>
      <c r="ALZ102" s="161"/>
      <c r="AMA102" s="161"/>
      <c r="AMB102" s="161"/>
    </row>
    <row r="103" spans="1:1016" x14ac:dyDescent="0.25">
      <c r="A103" s="197" t="s">
        <v>154</v>
      </c>
      <c r="B103" s="198" t="s">
        <v>155</v>
      </c>
      <c r="C103" s="76">
        <v>324356.8</v>
      </c>
      <c r="D103" s="76">
        <v>324356.81</v>
      </c>
      <c r="E103" s="76">
        <v>59824.079850000002</v>
      </c>
      <c r="F103" s="77">
        <f t="shared" si="8"/>
        <v>0.1844391110345151</v>
      </c>
      <c r="G103" s="160">
        <f t="shared" si="9"/>
        <v>0.18443910534821206</v>
      </c>
    </row>
    <row r="104" spans="1:1016" ht="19.5" customHeight="1" x14ac:dyDescent="0.25">
      <c r="A104" s="197" t="s">
        <v>156</v>
      </c>
      <c r="B104" s="198" t="s">
        <v>157</v>
      </c>
      <c r="C104" s="76">
        <v>2507</v>
      </c>
      <c r="D104" s="76">
        <v>2507</v>
      </c>
      <c r="E104" s="76">
        <v>0</v>
      </c>
      <c r="F104" s="77">
        <f t="shared" si="8"/>
        <v>0</v>
      </c>
      <c r="G104" s="160">
        <f t="shared" si="9"/>
        <v>0</v>
      </c>
    </row>
    <row r="105" spans="1:1016" ht="31.5" x14ac:dyDescent="0.25">
      <c r="A105" s="197" t="s">
        <v>158</v>
      </c>
      <c r="B105" s="198" t="s">
        <v>159</v>
      </c>
      <c r="C105" s="76">
        <v>0</v>
      </c>
      <c r="D105" s="76">
        <v>0</v>
      </c>
      <c r="E105" s="76">
        <v>0</v>
      </c>
      <c r="F105" s="77" t="e">
        <f t="shared" si="8"/>
        <v>#DIV/0!</v>
      </c>
      <c r="G105" s="160" t="e">
        <f t="shared" si="9"/>
        <v>#DIV/0!</v>
      </c>
    </row>
    <row r="106" spans="1:1016" x14ac:dyDescent="0.25">
      <c r="A106" s="197" t="s">
        <v>160</v>
      </c>
      <c r="B106" s="198" t="s">
        <v>161</v>
      </c>
      <c r="C106" s="76">
        <v>2908487.8</v>
      </c>
      <c r="D106" s="76">
        <v>2908487.8107800004</v>
      </c>
      <c r="E106" s="76">
        <v>1554141.23823</v>
      </c>
      <c r="F106" s="77">
        <f t="shared" si="8"/>
        <v>0.53434683075858191</v>
      </c>
      <c r="G106" s="160">
        <f t="shared" si="9"/>
        <v>0.53434682877808215</v>
      </c>
    </row>
    <row r="107" spans="1:1016" x14ac:dyDescent="0.25">
      <c r="A107" s="197" t="s">
        <v>162</v>
      </c>
      <c r="B107" s="198" t="s">
        <v>163</v>
      </c>
      <c r="C107" s="76">
        <v>352223.4</v>
      </c>
      <c r="D107" s="76">
        <v>352223.40899999999</v>
      </c>
      <c r="E107" s="76">
        <v>154979.76690000002</v>
      </c>
      <c r="F107" s="77">
        <f t="shared" si="8"/>
        <v>0.44000417604281827</v>
      </c>
      <c r="G107" s="160">
        <f t="shared" si="9"/>
        <v>0.44000416479984733</v>
      </c>
    </row>
    <row r="108" spans="1:1016" x14ac:dyDescent="0.25">
      <c r="A108" s="197" t="s">
        <v>164</v>
      </c>
      <c r="B108" s="198" t="s">
        <v>165</v>
      </c>
      <c r="C108" s="76">
        <v>165741.70000000001</v>
      </c>
      <c r="D108" s="76">
        <v>165741.75</v>
      </c>
      <c r="E108" s="76">
        <v>29414.05978</v>
      </c>
      <c r="F108" s="77">
        <f t="shared" si="8"/>
        <v>0.17746927767725321</v>
      </c>
      <c r="G108" s="160">
        <f t="shared" si="9"/>
        <v>0.17746922413936139</v>
      </c>
    </row>
    <row r="109" spans="1:1016" x14ac:dyDescent="0.25">
      <c r="A109" s="197" t="s">
        <v>166</v>
      </c>
      <c r="B109" s="198" t="s">
        <v>167</v>
      </c>
      <c r="C109" s="76">
        <v>65466.6</v>
      </c>
      <c r="D109" s="76">
        <v>464029.35</v>
      </c>
      <c r="E109" s="76">
        <v>409989.32306000002</v>
      </c>
      <c r="F109" s="77">
        <f t="shared" si="8"/>
        <v>6.2625724118863673</v>
      </c>
      <c r="G109" s="160">
        <f t="shared" si="9"/>
        <v>0.88354179118195875</v>
      </c>
    </row>
    <row r="110" spans="1:1016" ht="32.450000000000003" customHeight="1" x14ac:dyDescent="0.25">
      <c r="A110" s="197" t="s">
        <v>168</v>
      </c>
      <c r="B110" s="198" t="s">
        <v>169</v>
      </c>
      <c r="C110" s="76">
        <v>4912121.5999999996</v>
      </c>
      <c r="D110" s="76">
        <v>5707271.5448999992</v>
      </c>
      <c r="E110" s="76">
        <v>646215.97936</v>
      </c>
      <c r="F110" s="77">
        <f t="shared" si="8"/>
        <v>0.13155537097452963</v>
      </c>
      <c r="G110" s="160">
        <f t="shared" si="9"/>
        <v>0.11322677995538108</v>
      </c>
    </row>
    <row r="111" spans="1:1016" x14ac:dyDescent="0.25">
      <c r="A111" s="197" t="s">
        <v>170</v>
      </c>
      <c r="B111" s="198" t="s">
        <v>171</v>
      </c>
      <c r="C111" s="76">
        <v>73619.399999999994</v>
      </c>
      <c r="D111" s="76">
        <v>73619.396999999997</v>
      </c>
      <c r="E111" s="76">
        <v>4209.2689199999995</v>
      </c>
      <c r="F111" s="77">
        <f t="shared" si="8"/>
        <v>5.717608293466124E-2</v>
      </c>
      <c r="G111" s="160">
        <f t="shared" si="9"/>
        <v>5.7176085264594056E-2</v>
      </c>
    </row>
    <row r="112" spans="1:1016" ht="31.5" x14ac:dyDescent="0.25">
      <c r="A112" s="197" t="s">
        <v>172</v>
      </c>
      <c r="B112" s="198" t="s">
        <v>173</v>
      </c>
      <c r="C112" s="76">
        <v>923035.3</v>
      </c>
      <c r="D112" s="76">
        <v>881856.13247000007</v>
      </c>
      <c r="E112" s="76">
        <v>404861.34879000002</v>
      </c>
      <c r="F112" s="77">
        <f t="shared" si="8"/>
        <v>0.43861957261006163</v>
      </c>
      <c r="G112" s="160">
        <f t="shared" si="9"/>
        <v>0.45910135892123316</v>
      </c>
    </row>
    <row r="113" spans="1:1016" s="196" customFormat="1" ht="36.75" customHeight="1" x14ac:dyDescent="0.25">
      <c r="A113" s="194" t="s">
        <v>174</v>
      </c>
      <c r="B113" s="195" t="s">
        <v>175</v>
      </c>
      <c r="C113" s="74">
        <v>2668291.2000000002</v>
      </c>
      <c r="D113" s="74">
        <v>2669239.3334599999</v>
      </c>
      <c r="E113" s="74">
        <v>287844.39056000003</v>
      </c>
      <c r="F113" s="292">
        <f t="shared" si="8"/>
        <v>0.10787592844439169</v>
      </c>
      <c r="G113" s="292">
        <f t="shared" si="9"/>
        <v>0.10783761012051396</v>
      </c>
      <c r="ALX113" s="161"/>
      <c r="ALY113" s="161"/>
      <c r="ALZ113" s="161"/>
      <c r="AMA113" s="161"/>
      <c r="AMB113" s="161"/>
    </row>
    <row r="114" spans="1:1016" x14ac:dyDescent="0.25">
      <c r="A114" s="197" t="s">
        <v>176</v>
      </c>
      <c r="B114" s="198" t="s">
        <v>177</v>
      </c>
      <c r="C114" s="76">
        <v>188401.6</v>
      </c>
      <c r="D114" s="76">
        <v>188401.56796000001</v>
      </c>
      <c r="E114" s="76">
        <v>0</v>
      </c>
      <c r="F114" s="77">
        <f t="shared" si="8"/>
        <v>0</v>
      </c>
      <c r="G114" s="160">
        <f t="shared" si="9"/>
        <v>0</v>
      </c>
    </row>
    <row r="115" spans="1:1016" x14ac:dyDescent="0.25">
      <c r="A115" s="197" t="s">
        <v>178</v>
      </c>
      <c r="B115" s="198" t="s">
        <v>179</v>
      </c>
      <c r="C115" s="76">
        <v>1964611.4</v>
      </c>
      <c r="D115" s="76">
        <v>1965559.47658</v>
      </c>
      <c r="E115" s="76">
        <v>251449.64994</v>
      </c>
      <c r="F115" s="77">
        <f t="shared" si="8"/>
        <v>0.12798950975241211</v>
      </c>
      <c r="G115" s="160">
        <f t="shared" si="9"/>
        <v>0.12792777473084305</v>
      </c>
    </row>
    <row r="116" spans="1:1016" x14ac:dyDescent="0.25">
      <c r="A116" s="197" t="s">
        <v>180</v>
      </c>
      <c r="B116" s="198" t="s">
        <v>181</v>
      </c>
      <c r="C116" s="76">
        <v>274224.7</v>
      </c>
      <c r="D116" s="76">
        <v>274224.67579000001</v>
      </c>
      <c r="E116" s="76">
        <v>0</v>
      </c>
      <c r="F116" s="77">
        <f t="shared" si="8"/>
        <v>0</v>
      </c>
      <c r="G116" s="160">
        <f t="shared" si="9"/>
        <v>0</v>
      </c>
    </row>
    <row r="117" spans="1:1016" ht="33" customHeight="1" x14ac:dyDescent="0.25">
      <c r="A117" s="197" t="s">
        <v>182</v>
      </c>
      <c r="B117" s="198" t="s">
        <v>183</v>
      </c>
      <c r="C117" s="76">
        <v>241053.5</v>
      </c>
      <c r="D117" s="76">
        <v>241053.61312999998</v>
      </c>
      <c r="E117" s="76">
        <v>36394.740619999997</v>
      </c>
      <c r="F117" s="77">
        <f t="shared" si="8"/>
        <v>0.15098200449277857</v>
      </c>
      <c r="G117" s="160">
        <f t="shared" si="9"/>
        <v>0.15098193363470702</v>
      </c>
    </row>
    <row r="118" spans="1:1016" s="196" customFormat="1" x14ac:dyDescent="0.25">
      <c r="A118" s="194" t="s">
        <v>184</v>
      </c>
      <c r="B118" s="195" t="s">
        <v>185</v>
      </c>
      <c r="C118" s="74">
        <v>70854.600000000006</v>
      </c>
      <c r="D118" s="74">
        <v>70854.559999999998</v>
      </c>
      <c r="E118" s="74">
        <v>5709.5427800000007</v>
      </c>
      <c r="F118" s="292">
        <f t="shared" si="8"/>
        <v>8.0581116540069386E-2</v>
      </c>
      <c r="G118" s="292">
        <f t="shared" si="9"/>
        <v>8.0581162031067591E-2</v>
      </c>
      <c r="ALX118" s="161"/>
      <c r="ALY118" s="161"/>
      <c r="ALZ118" s="161"/>
      <c r="AMA118" s="161"/>
      <c r="AMB118" s="161"/>
    </row>
    <row r="119" spans="1:1016" s="196" customFormat="1" ht="31.5" outlineLevel="1" x14ac:dyDescent="0.25">
      <c r="A119" s="200" t="s">
        <v>186</v>
      </c>
      <c r="B119" s="198" t="s">
        <v>187</v>
      </c>
      <c r="C119" s="76">
        <v>0</v>
      </c>
      <c r="D119" s="76">
        <v>0</v>
      </c>
      <c r="E119" s="76">
        <v>0</v>
      </c>
      <c r="F119" s="77" t="e">
        <f t="shared" si="8"/>
        <v>#DIV/0!</v>
      </c>
      <c r="G119" s="160" t="e">
        <f t="shared" si="9"/>
        <v>#DIV/0!</v>
      </c>
      <c r="ALX119" s="161"/>
      <c r="ALY119" s="161"/>
      <c r="ALZ119" s="161"/>
      <c r="AMA119" s="161"/>
      <c r="AMB119" s="161"/>
    </row>
    <row r="120" spans="1:1016" ht="28.5" customHeight="1" x14ac:dyDescent="0.25">
      <c r="A120" s="197" t="s">
        <v>188</v>
      </c>
      <c r="B120" s="198" t="s">
        <v>189</v>
      </c>
      <c r="C120" s="76">
        <v>17469.8</v>
      </c>
      <c r="D120" s="76">
        <v>17469.78</v>
      </c>
      <c r="E120" s="76">
        <v>2667.7066600000003</v>
      </c>
      <c r="F120" s="77">
        <f t="shared" si="8"/>
        <v>0.15270390387983837</v>
      </c>
      <c r="G120" s="160">
        <f t="shared" si="9"/>
        <v>0.15270407870047592</v>
      </c>
    </row>
    <row r="121" spans="1:1016" ht="33" customHeight="1" x14ac:dyDescent="0.25">
      <c r="A121" s="197" t="s">
        <v>190</v>
      </c>
      <c r="B121" s="198" t="s">
        <v>191</v>
      </c>
      <c r="C121" s="76">
        <v>0</v>
      </c>
      <c r="D121" s="76">
        <v>0</v>
      </c>
      <c r="E121" s="76">
        <v>0</v>
      </c>
      <c r="F121" s="77" t="e">
        <f t="shared" si="8"/>
        <v>#DIV/0!</v>
      </c>
      <c r="G121" s="160" t="e">
        <f t="shared" si="9"/>
        <v>#DIV/0!</v>
      </c>
    </row>
    <row r="122" spans="1:1016" ht="31.5" x14ac:dyDescent="0.25">
      <c r="A122" s="197" t="s">
        <v>192</v>
      </c>
      <c r="B122" s="198" t="s">
        <v>193</v>
      </c>
      <c r="C122" s="76">
        <v>53384.800000000003</v>
      </c>
      <c r="D122" s="76">
        <v>53384.78</v>
      </c>
      <c r="E122" s="76">
        <v>3041.8361199999999</v>
      </c>
      <c r="F122" s="77">
        <f t="shared" si="8"/>
        <v>5.6979442088384707E-2</v>
      </c>
      <c r="G122" s="160">
        <f t="shared" si="9"/>
        <v>5.6979463435083935E-2</v>
      </c>
    </row>
    <row r="123" spans="1:1016" s="196" customFormat="1" x14ac:dyDescent="0.25">
      <c r="A123" s="194" t="s">
        <v>194</v>
      </c>
      <c r="B123" s="195" t="s">
        <v>195</v>
      </c>
      <c r="C123" s="74">
        <v>18317625.300000001</v>
      </c>
      <c r="D123" s="74">
        <v>18391324.57725</v>
      </c>
      <c r="E123" s="74">
        <v>3105272.2057600003</v>
      </c>
      <c r="F123" s="292">
        <f t="shared" si="8"/>
        <v>0.16952373219251299</v>
      </c>
      <c r="G123" s="292">
        <f t="shared" si="9"/>
        <v>0.16884440230048522</v>
      </c>
      <c r="ALX123" s="161"/>
      <c r="ALY123" s="161"/>
      <c r="ALZ123" s="161"/>
      <c r="AMA123" s="161"/>
      <c r="AMB123" s="161"/>
    </row>
    <row r="124" spans="1:1016" s="196" customFormat="1" x14ac:dyDescent="0.25">
      <c r="A124" s="200" t="s">
        <v>196</v>
      </c>
      <c r="B124" s="198" t="s">
        <v>197</v>
      </c>
      <c r="C124" s="76">
        <v>3854241.2</v>
      </c>
      <c r="D124" s="76">
        <v>3854241.24</v>
      </c>
      <c r="E124" s="76">
        <v>859217.31651000003</v>
      </c>
      <c r="F124" s="77">
        <f t="shared" si="8"/>
        <v>0.22292774943872221</v>
      </c>
      <c r="G124" s="160">
        <f t="shared" si="9"/>
        <v>0.22292774712513844</v>
      </c>
      <c r="ALX124" s="161"/>
      <c r="ALY124" s="161"/>
      <c r="ALZ124" s="161"/>
      <c r="AMA124" s="161"/>
      <c r="AMB124" s="161"/>
    </row>
    <row r="125" spans="1:1016" x14ac:dyDescent="0.25">
      <c r="A125" s="197" t="s">
        <v>198</v>
      </c>
      <c r="B125" s="198" t="s">
        <v>199</v>
      </c>
      <c r="C125" s="76">
        <v>12570011</v>
      </c>
      <c r="D125" s="76">
        <v>12635660.7204</v>
      </c>
      <c r="E125" s="76">
        <v>1889516.6841500001</v>
      </c>
      <c r="F125" s="77">
        <f t="shared" si="8"/>
        <v>0.15031941373400548</v>
      </c>
      <c r="G125" s="160">
        <f t="shared" si="9"/>
        <v>0.14953841559701081</v>
      </c>
    </row>
    <row r="126" spans="1:1016" ht="31.5" x14ac:dyDescent="0.25">
      <c r="A126" s="197" t="s">
        <v>200</v>
      </c>
      <c r="B126" s="198" t="s">
        <v>201</v>
      </c>
      <c r="C126" s="76">
        <v>573565.6</v>
      </c>
      <c r="D126" s="76">
        <v>573565.5</v>
      </c>
      <c r="E126" s="76">
        <v>119032.57127</v>
      </c>
      <c r="F126" s="77">
        <f t="shared" si="8"/>
        <v>0.2075308757533576</v>
      </c>
      <c r="G126" s="160">
        <f t="shared" si="9"/>
        <v>0.20753091193595152</v>
      </c>
    </row>
    <row r="127" spans="1:1016" ht="27.75" customHeight="1" x14ac:dyDescent="0.25">
      <c r="A127" s="197" t="s">
        <v>202</v>
      </c>
      <c r="B127" s="198" t="s">
        <v>203</v>
      </c>
      <c r="C127" s="76">
        <v>673218.9</v>
      </c>
      <c r="D127" s="76">
        <v>675218.9</v>
      </c>
      <c r="E127" s="76">
        <v>136419.03178999998</v>
      </c>
      <c r="F127" s="77">
        <f t="shared" si="8"/>
        <v>0.20263696071218437</v>
      </c>
      <c r="G127" s="160">
        <f t="shared" si="9"/>
        <v>0.20203674954892403</v>
      </c>
    </row>
    <row r="128" spans="1:1016" ht="47.25" x14ac:dyDescent="0.25">
      <c r="A128" s="197" t="s">
        <v>204</v>
      </c>
      <c r="B128" s="198" t="s">
        <v>205</v>
      </c>
      <c r="C128" s="76">
        <v>67490.399999999994</v>
      </c>
      <c r="D128" s="76">
        <v>67490.399999999994</v>
      </c>
      <c r="E128" s="76">
        <v>8986.5327600000001</v>
      </c>
      <c r="F128" s="77">
        <f t="shared" si="8"/>
        <v>0.13315275594751255</v>
      </c>
      <c r="G128" s="160">
        <f t="shared" si="9"/>
        <v>0.13315275594751255</v>
      </c>
    </row>
    <row r="129" spans="1:1016" ht="25.5" customHeight="1" x14ac:dyDescent="0.25">
      <c r="A129" s="178" t="s">
        <v>206</v>
      </c>
      <c r="B129" s="198" t="s">
        <v>207</v>
      </c>
      <c r="C129" s="76">
        <v>2193.6</v>
      </c>
      <c r="D129" s="76">
        <v>2193.6</v>
      </c>
      <c r="E129" s="76">
        <v>429.36</v>
      </c>
      <c r="F129" s="77">
        <f t="shared" si="8"/>
        <v>0.19573304157549234</v>
      </c>
      <c r="G129" s="160">
        <f t="shared" si="9"/>
        <v>0.19573304157549234</v>
      </c>
    </row>
    <row r="130" spans="1:1016" ht="27" customHeight="1" x14ac:dyDescent="0.25">
      <c r="A130" s="178" t="s">
        <v>208</v>
      </c>
      <c r="B130" s="198" t="s">
        <v>209</v>
      </c>
      <c r="C130" s="76">
        <v>235742.5</v>
      </c>
      <c r="D130" s="76">
        <v>235742.46969999999</v>
      </c>
      <c r="E130" s="76">
        <v>51697.431049999999</v>
      </c>
      <c r="F130" s="77">
        <f t="shared" si="8"/>
        <v>0.21929618566868511</v>
      </c>
      <c r="G130" s="160">
        <f t="shared" si="9"/>
        <v>0.21929621385484283</v>
      </c>
    </row>
    <row r="131" spans="1:1016" ht="35.25" customHeight="1" outlineLevel="1" x14ac:dyDescent="0.25">
      <c r="A131" s="197" t="s">
        <v>210</v>
      </c>
      <c r="B131" s="198" t="s">
        <v>211</v>
      </c>
      <c r="C131" s="76">
        <v>0</v>
      </c>
      <c r="D131" s="76">
        <v>0</v>
      </c>
      <c r="E131" s="76">
        <v>0</v>
      </c>
      <c r="F131" s="77" t="e">
        <f t="shared" si="8"/>
        <v>#DIV/0!</v>
      </c>
      <c r="G131" s="160" t="e">
        <f t="shared" si="9"/>
        <v>#DIV/0!</v>
      </c>
    </row>
    <row r="132" spans="1:1016" ht="28.5" customHeight="1" x14ac:dyDescent="0.25">
      <c r="A132" s="197" t="s">
        <v>212</v>
      </c>
      <c r="B132" s="198" t="s">
        <v>213</v>
      </c>
      <c r="C132" s="76">
        <v>341162.1</v>
      </c>
      <c r="D132" s="76">
        <v>347211.74714999995</v>
      </c>
      <c r="E132" s="76">
        <v>39973.278229999996</v>
      </c>
      <c r="F132" s="77">
        <f t="shared" si="8"/>
        <v>0.1171679920776663</v>
      </c>
      <c r="G132" s="160">
        <f t="shared" si="9"/>
        <v>0.11512651446303464</v>
      </c>
    </row>
    <row r="133" spans="1:1016" s="196" customFormat="1" x14ac:dyDescent="0.25">
      <c r="A133" s="194" t="s">
        <v>214</v>
      </c>
      <c r="B133" s="195" t="s">
        <v>215</v>
      </c>
      <c r="C133" s="74">
        <v>1527731.9</v>
      </c>
      <c r="D133" s="74">
        <v>1532246.1750099999</v>
      </c>
      <c r="E133" s="74">
        <v>170502.78338000001</v>
      </c>
      <c r="F133" s="292">
        <f t="shared" si="8"/>
        <v>0.11160517325062075</v>
      </c>
      <c r="G133" s="292">
        <f t="shared" si="9"/>
        <v>0.11127636417750382</v>
      </c>
      <c r="ALX133" s="161"/>
      <c r="ALY133" s="161"/>
      <c r="ALZ133" s="161"/>
      <c r="AMA133" s="161"/>
      <c r="AMB133" s="161"/>
    </row>
    <row r="134" spans="1:1016" x14ac:dyDescent="0.25">
      <c r="A134" s="197" t="s">
        <v>216</v>
      </c>
      <c r="B134" s="198" t="s">
        <v>217</v>
      </c>
      <c r="C134" s="76">
        <v>1435208.8</v>
      </c>
      <c r="D134" s="76">
        <v>1439723.08601</v>
      </c>
      <c r="E134" s="76">
        <v>152666.78412</v>
      </c>
      <c r="F134" s="77">
        <f t="shared" si="8"/>
        <v>0.10637252511272227</v>
      </c>
      <c r="G134" s="160">
        <f t="shared" si="9"/>
        <v>0.10603899152794415</v>
      </c>
    </row>
    <row r="135" spans="1:1016" x14ac:dyDescent="0.25">
      <c r="A135" s="197" t="s">
        <v>218</v>
      </c>
      <c r="B135" s="198" t="s">
        <v>219</v>
      </c>
      <c r="C135" s="76">
        <v>30119.5</v>
      </c>
      <c r="D135" s="76">
        <v>30119.5</v>
      </c>
      <c r="E135" s="76">
        <v>5221.4129699999994</v>
      </c>
      <c r="F135" s="77">
        <f t="shared" si="8"/>
        <v>0.1733565620279221</v>
      </c>
      <c r="G135" s="160">
        <f t="shared" si="9"/>
        <v>0.1733565620279221</v>
      </c>
    </row>
    <row r="136" spans="1:1016" ht="31.5" x14ac:dyDescent="0.25">
      <c r="A136" s="197" t="s">
        <v>220</v>
      </c>
      <c r="B136" s="198" t="s">
        <v>221</v>
      </c>
      <c r="C136" s="76">
        <v>62403.6</v>
      </c>
      <c r="D136" s="76">
        <v>62403.589</v>
      </c>
      <c r="E136" s="76">
        <v>12614.586289999999</v>
      </c>
      <c r="F136" s="77">
        <f t="shared" si="8"/>
        <v>0.20214516934920421</v>
      </c>
      <c r="G136" s="160">
        <f t="shared" si="9"/>
        <v>0.20214520498171987</v>
      </c>
    </row>
    <row r="137" spans="1:1016" s="196" customFormat="1" x14ac:dyDescent="0.25">
      <c r="A137" s="194" t="s">
        <v>222</v>
      </c>
      <c r="B137" s="195" t="s">
        <v>223</v>
      </c>
      <c r="C137" s="74">
        <v>5113116.5999999996</v>
      </c>
      <c r="D137" s="74">
        <v>5113116.4289999995</v>
      </c>
      <c r="E137" s="74">
        <v>982282.09609999997</v>
      </c>
      <c r="F137" s="292">
        <f t="shared" si="8"/>
        <v>0.19211024761297249</v>
      </c>
      <c r="G137" s="292">
        <f t="shared" si="9"/>
        <v>0.19211025403779242</v>
      </c>
      <c r="ALX137" s="161"/>
      <c r="ALY137" s="161"/>
      <c r="ALZ137" s="161"/>
      <c r="AMA137" s="161"/>
      <c r="AMB137" s="161"/>
    </row>
    <row r="138" spans="1:1016" ht="33" customHeight="1" x14ac:dyDescent="0.25">
      <c r="A138" s="197" t="s">
        <v>224</v>
      </c>
      <c r="B138" s="198" t="s">
        <v>225</v>
      </c>
      <c r="C138" s="76">
        <v>1934576.5</v>
      </c>
      <c r="D138" s="76">
        <v>1711111.93756</v>
      </c>
      <c r="E138" s="76">
        <v>370094.15025000001</v>
      </c>
      <c r="F138" s="77">
        <f t="shared" si="8"/>
        <v>0.19130499633899203</v>
      </c>
      <c r="G138" s="160">
        <f t="shared" si="9"/>
        <v>0.21628868464195533</v>
      </c>
    </row>
    <row r="139" spans="1:1016" x14ac:dyDescent="0.25">
      <c r="A139" s="197" t="s">
        <v>226</v>
      </c>
      <c r="B139" s="198" t="s">
        <v>227</v>
      </c>
      <c r="C139" s="76">
        <v>1393004.3</v>
      </c>
      <c r="D139" s="76">
        <v>1627967.87433</v>
      </c>
      <c r="E139" s="76">
        <v>261953.94309000002</v>
      </c>
      <c r="F139" s="77">
        <f t="shared" si="8"/>
        <v>0.18804962991858676</v>
      </c>
      <c r="G139" s="160">
        <f t="shared" si="9"/>
        <v>0.16090854569093307</v>
      </c>
    </row>
    <row r="140" spans="1:1016" outlineLevel="1" x14ac:dyDescent="0.25">
      <c r="A140" s="197" t="s">
        <v>228</v>
      </c>
      <c r="B140" s="198" t="s">
        <v>229</v>
      </c>
      <c r="C140" s="76">
        <v>227672.4</v>
      </c>
      <c r="D140" s="76">
        <v>220672.4</v>
      </c>
      <c r="E140" s="76">
        <v>42686.84474</v>
      </c>
      <c r="F140" s="77">
        <f t="shared" si="8"/>
        <v>0.18749240022066796</v>
      </c>
      <c r="G140" s="160">
        <f t="shared" si="9"/>
        <v>0.19343988980950949</v>
      </c>
    </row>
    <row r="141" spans="1:1016" ht="37.5" customHeight="1" x14ac:dyDescent="0.25">
      <c r="A141" s="197" t="s">
        <v>230</v>
      </c>
      <c r="B141" s="198" t="s">
        <v>231</v>
      </c>
      <c r="C141" s="76">
        <v>104076.4</v>
      </c>
      <c r="D141" s="76">
        <v>104076.33906999999</v>
      </c>
      <c r="E141" s="76">
        <v>21295.78255</v>
      </c>
      <c r="F141" s="77">
        <f t="shared" si="8"/>
        <v>0.20461682523607658</v>
      </c>
      <c r="G141" s="160">
        <f t="shared" si="9"/>
        <v>0.20461694502606223</v>
      </c>
    </row>
    <row r="142" spans="1:1016" ht="66.75" customHeight="1" x14ac:dyDescent="0.25">
      <c r="A142" s="197" t="s">
        <v>232</v>
      </c>
      <c r="B142" s="198" t="s">
        <v>233</v>
      </c>
      <c r="C142" s="76">
        <v>156695.29999999999</v>
      </c>
      <c r="D142" s="76">
        <v>156695.29999999999</v>
      </c>
      <c r="E142" s="76">
        <v>48240.186580000001</v>
      </c>
      <c r="F142" s="77">
        <f t="shared" si="8"/>
        <v>0.30785981825874809</v>
      </c>
      <c r="G142" s="160">
        <f t="shared" si="9"/>
        <v>0.30785981825874809</v>
      </c>
    </row>
    <row r="143" spans="1:1016" ht="31.5" x14ac:dyDescent="0.25">
      <c r="A143" s="197" t="s">
        <v>234</v>
      </c>
      <c r="B143" s="198" t="s">
        <v>235</v>
      </c>
      <c r="C143" s="76">
        <v>1297091.8</v>
      </c>
      <c r="D143" s="76">
        <v>1292592.5780400001</v>
      </c>
      <c r="E143" s="76">
        <v>238011.18888999999</v>
      </c>
      <c r="F143" s="77">
        <f t="shared" si="8"/>
        <v>0.18349602463757769</v>
      </c>
      <c r="G143" s="160">
        <f t="shared" si="9"/>
        <v>0.18413473273295755</v>
      </c>
    </row>
    <row r="144" spans="1:1016" s="196" customFormat="1" x14ac:dyDescent="0.25">
      <c r="A144" s="194" t="s">
        <v>236</v>
      </c>
      <c r="B144" s="195" t="s">
        <v>237</v>
      </c>
      <c r="C144" s="74">
        <v>16297238.699999999</v>
      </c>
      <c r="D144" s="74">
        <v>16577031.10344</v>
      </c>
      <c r="E144" s="74">
        <v>3843112.8000400001</v>
      </c>
      <c r="F144" s="292">
        <f t="shared" si="8"/>
        <v>0.23581373941832245</v>
      </c>
      <c r="G144" s="292">
        <f t="shared" si="9"/>
        <v>0.23183360012170651</v>
      </c>
      <c r="ALX144" s="161"/>
      <c r="ALY144" s="161"/>
      <c r="ALZ144" s="161"/>
      <c r="AMA144" s="161"/>
      <c r="AMB144" s="161"/>
    </row>
    <row r="145" spans="1:1016" x14ac:dyDescent="0.25">
      <c r="A145" s="197" t="s">
        <v>238</v>
      </c>
      <c r="B145" s="198" t="s">
        <v>239</v>
      </c>
      <c r="C145" s="76">
        <v>5136925.5999999996</v>
      </c>
      <c r="D145" s="76">
        <v>5136925.5599999996</v>
      </c>
      <c r="E145" s="76">
        <v>979951.57328000001</v>
      </c>
      <c r="F145" s="77">
        <f t="shared" si="8"/>
        <v>0.1907661604598673</v>
      </c>
      <c r="G145" s="160">
        <f t="shared" si="9"/>
        <v>0.19076616194531737</v>
      </c>
    </row>
    <row r="146" spans="1:1016" ht="35.25" customHeight="1" x14ac:dyDescent="0.25">
      <c r="A146" s="197" t="s">
        <v>240</v>
      </c>
      <c r="B146" s="198" t="s">
        <v>241</v>
      </c>
      <c r="C146" s="76">
        <v>1484937.1</v>
      </c>
      <c r="D146" s="76">
        <v>1486809.9024400001</v>
      </c>
      <c r="E146" s="76">
        <v>275416.13577999995</v>
      </c>
      <c r="F146" s="77">
        <f t="shared" si="8"/>
        <v>0.18547326737273917</v>
      </c>
      <c r="G146" s="160">
        <f t="shared" si="9"/>
        <v>0.18523964316353772</v>
      </c>
    </row>
    <row r="147" spans="1:1016" ht="25.5" customHeight="1" x14ac:dyDescent="0.25">
      <c r="A147" s="197" t="s">
        <v>242</v>
      </c>
      <c r="B147" s="198" t="s">
        <v>243</v>
      </c>
      <c r="C147" s="76">
        <v>6209174.2000000002</v>
      </c>
      <c r="D147" s="76">
        <v>6482093.7750000004</v>
      </c>
      <c r="E147" s="76">
        <v>1834280.46627</v>
      </c>
      <c r="F147" s="77">
        <f t="shared" si="8"/>
        <v>0.29541456032430202</v>
      </c>
      <c r="G147" s="160">
        <f t="shared" si="9"/>
        <v>0.28297653967062514</v>
      </c>
    </row>
    <row r="148" spans="1:1016" x14ac:dyDescent="0.25">
      <c r="A148" s="197" t="s">
        <v>244</v>
      </c>
      <c r="B148" s="198" t="s">
        <v>245</v>
      </c>
      <c r="C148" s="76">
        <v>3179223.2</v>
      </c>
      <c r="D148" s="76">
        <v>3179223.37</v>
      </c>
      <c r="E148" s="76">
        <v>695128.48864999996</v>
      </c>
      <c r="F148" s="77">
        <f t="shared" si="8"/>
        <v>0.21864727479656035</v>
      </c>
      <c r="G148" s="160">
        <f t="shared" si="9"/>
        <v>0.2186472631050142</v>
      </c>
    </row>
    <row r="149" spans="1:1016" ht="31.5" x14ac:dyDescent="0.25">
      <c r="A149" s="197" t="s">
        <v>246</v>
      </c>
      <c r="B149" s="198" t="s">
        <v>247</v>
      </c>
      <c r="C149" s="76">
        <v>286978.5</v>
      </c>
      <c r="D149" s="76">
        <v>291978.49599999998</v>
      </c>
      <c r="E149" s="76">
        <v>58336.136060000004</v>
      </c>
      <c r="F149" s="77">
        <f t="shared" ref="F149:F165" si="10">E149/C149</f>
        <v>0.20327702618837301</v>
      </c>
      <c r="G149" s="160">
        <f t="shared" ref="G149:G165" si="11">E149/D149</f>
        <v>0.19979600162061253</v>
      </c>
    </row>
    <row r="150" spans="1:1016" s="196" customFormat="1" x14ac:dyDescent="0.25">
      <c r="A150" s="194" t="s">
        <v>248</v>
      </c>
      <c r="B150" s="195" t="s">
        <v>249</v>
      </c>
      <c r="C150" s="74">
        <v>1203323.3</v>
      </c>
      <c r="D150" s="74">
        <v>1203323.2105399999</v>
      </c>
      <c r="E150" s="74">
        <v>283494.07509</v>
      </c>
      <c r="F150" s="292">
        <f t="shared" si="10"/>
        <v>0.23559260847853605</v>
      </c>
      <c r="G150" s="292">
        <f t="shared" si="11"/>
        <v>0.23559262599346023</v>
      </c>
      <c r="ALX150" s="161"/>
      <c r="ALY150" s="161"/>
      <c r="ALZ150" s="161"/>
      <c r="AMA150" s="161"/>
      <c r="AMB150" s="161"/>
    </row>
    <row r="151" spans="1:1016" outlineLevel="1" x14ac:dyDescent="0.25">
      <c r="A151" s="197" t="s">
        <v>250</v>
      </c>
      <c r="B151" s="198" t="s">
        <v>251</v>
      </c>
      <c r="C151" s="76">
        <v>473604.8</v>
      </c>
      <c r="D151" s="76">
        <v>0</v>
      </c>
      <c r="E151" s="76">
        <v>0</v>
      </c>
      <c r="F151" s="77">
        <f t="shared" si="10"/>
        <v>0</v>
      </c>
      <c r="G151" s="160" t="e">
        <f t="shared" si="11"/>
        <v>#DIV/0!</v>
      </c>
    </row>
    <row r="152" spans="1:1016" x14ac:dyDescent="0.25">
      <c r="A152" s="197" t="s">
        <v>252</v>
      </c>
      <c r="B152" s="198" t="s">
        <v>253</v>
      </c>
      <c r="C152" s="76">
        <v>362254.1</v>
      </c>
      <c r="D152" s="76">
        <v>533174.36580999999</v>
      </c>
      <c r="E152" s="76">
        <v>131015.07634999999</v>
      </c>
      <c r="F152" s="77">
        <f t="shared" si="10"/>
        <v>0.36166623469548032</v>
      </c>
      <c r="G152" s="160">
        <f t="shared" si="11"/>
        <v>0.24572651040895696</v>
      </c>
    </row>
    <row r="153" spans="1:1016" x14ac:dyDescent="0.25">
      <c r="A153" s="197" t="s">
        <v>254</v>
      </c>
      <c r="B153" s="198" t="s">
        <v>255</v>
      </c>
      <c r="C153" s="76">
        <v>342150.1</v>
      </c>
      <c r="D153" s="76">
        <v>644834.56073000003</v>
      </c>
      <c r="E153" s="76">
        <v>147537.27606</v>
      </c>
      <c r="F153" s="77">
        <f t="shared" si="10"/>
        <v>0.43120629238454122</v>
      </c>
      <c r="G153" s="160">
        <f t="shared" si="11"/>
        <v>0.22879864859131771</v>
      </c>
    </row>
    <row r="154" spans="1:1016" ht="31.5" x14ac:dyDescent="0.25">
      <c r="A154" s="197" t="s">
        <v>256</v>
      </c>
      <c r="B154" s="198" t="s">
        <v>257</v>
      </c>
      <c r="C154" s="76">
        <v>25314.3</v>
      </c>
      <c r="D154" s="76">
        <v>25314.284</v>
      </c>
      <c r="E154" s="76">
        <v>4941.7226799999999</v>
      </c>
      <c r="F154" s="77">
        <f t="shared" si="10"/>
        <v>0.19521466838901333</v>
      </c>
      <c r="G154" s="160">
        <f t="shared" si="11"/>
        <v>0.19521479177526807</v>
      </c>
    </row>
    <row r="155" spans="1:1016" s="196" customFormat="1" x14ac:dyDescent="0.25">
      <c r="A155" s="194" t="s">
        <v>258</v>
      </c>
      <c r="B155" s="195" t="s">
        <v>259</v>
      </c>
      <c r="C155" s="74">
        <v>395448.2</v>
      </c>
      <c r="D155" s="74">
        <v>395146.91800000001</v>
      </c>
      <c r="E155" s="74">
        <v>68755.62423999999</v>
      </c>
      <c r="F155" s="292">
        <f t="shared" si="10"/>
        <v>0.17386758680403649</v>
      </c>
      <c r="G155" s="292">
        <f t="shared" si="11"/>
        <v>0.17400015312785508</v>
      </c>
      <c r="ALX155" s="161"/>
      <c r="ALY155" s="161"/>
      <c r="ALZ155" s="161"/>
      <c r="AMA155" s="161"/>
      <c r="AMB155" s="161"/>
    </row>
    <row r="156" spans="1:1016" x14ac:dyDescent="0.25">
      <c r="A156" s="197" t="s">
        <v>260</v>
      </c>
      <c r="B156" s="198" t="s">
        <v>261</v>
      </c>
      <c r="C156" s="76">
        <v>144580.5</v>
      </c>
      <c r="D156" s="76">
        <v>144279.25099999999</v>
      </c>
      <c r="E156" s="76">
        <v>23292.314420000002</v>
      </c>
      <c r="F156" s="77">
        <f t="shared" si="10"/>
        <v>0.16110273805942021</v>
      </c>
      <c r="G156" s="160">
        <f t="shared" si="11"/>
        <v>0.16143911379190626</v>
      </c>
    </row>
    <row r="157" spans="1:1016" ht="27" customHeight="1" x14ac:dyDescent="0.25">
      <c r="A157" s="197" t="s">
        <v>262</v>
      </c>
      <c r="B157" s="198" t="s">
        <v>263</v>
      </c>
      <c r="C157" s="76">
        <v>225914.5</v>
      </c>
      <c r="D157" s="76">
        <v>225914.5</v>
      </c>
      <c r="E157" s="76">
        <v>41768.126060000002</v>
      </c>
      <c r="F157" s="77">
        <f t="shared" si="10"/>
        <v>0.18488466238333529</v>
      </c>
      <c r="G157" s="160">
        <f t="shared" si="11"/>
        <v>0.18488466238333529</v>
      </c>
    </row>
    <row r="158" spans="1:1016" ht="31.5" x14ac:dyDescent="0.25">
      <c r="A158" s="197" t="s">
        <v>264</v>
      </c>
      <c r="B158" s="198" t="s">
        <v>265</v>
      </c>
      <c r="C158" s="76">
        <v>24953.200000000001</v>
      </c>
      <c r="D158" s="76">
        <v>24953.167000000001</v>
      </c>
      <c r="E158" s="76">
        <v>3695.1837599999999</v>
      </c>
      <c r="F158" s="77">
        <f t="shared" si="10"/>
        <v>0.14808456470512799</v>
      </c>
      <c r="G158" s="160">
        <f t="shared" si="11"/>
        <v>0.14808476054362157</v>
      </c>
    </row>
    <row r="159" spans="1:1016" s="196" customFormat="1" ht="31.5" x14ac:dyDescent="0.25">
      <c r="A159" s="194" t="s">
        <v>266</v>
      </c>
      <c r="B159" s="195" t="s">
        <v>267</v>
      </c>
      <c r="C159" s="78">
        <v>78054.399999999994</v>
      </c>
      <c r="D159" s="78">
        <v>78054.414519999991</v>
      </c>
      <c r="E159" s="78">
        <v>633.21346999999992</v>
      </c>
      <c r="F159" s="292">
        <f t="shared" si="10"/>
        <v>8.1124634870039358E-3</v>
      </c>
      <c r="G159" s="292">
        <f t="shared" si="11"/>
        <v>8.1124619778904471E-3</v>
      </c>
      <c r="ALX159" s="161"/>
      <c r="ALY159" s="161"/>
      <c r="ALZ159" s="161"/>
      <c r="AMA159" s="161"/>
      <c r="AMB159" s="161"/>
    </row>
    <row r="160" spans="1:1016" ht="60" customHeight="1" x14ac:dyDescent="0.25">
      <c r="A160" s="197" t="s">
        <v>268</v>
      </c>
      <c r="B160" s="198" t="s">
        <v>269</v>
      </c>
      <c r="C160" s="76">
        <v>78054.399999999994</v>
      </c>
      <c r="D160" s="76">
        <v>78054.414519999991</v>
      </c>
      <c r="E160" s="76">
        <v>633.21346999999992</v>
      </c>
      <c r="F160" s="77">
        <f t="shared" si="10"/>
        <v>8.1124634870039358E-3</v>
      </c>
      <c r="G160" s="160">
        <f t="shared" si="11"/>
        <v>8.1124619778904471E-3</v>
      </c>
    </row>
    <row r="161" spans="1:1016" s="196" customFormat="1" ht="66" customHeight="1" x14ac:dyDescent="0.25">
      <c r="A161" s="194" t="s">
        <v>270</v>
      </c>
      <c r="B161" s="195" t="s">
        <v>271</v>
      </c>
      <c r="C161" s="78">
        <v>735673.2</v>
      </c>
      <c r="D161" s="78">
        <v>741460.27</v>
      </c>
      <c r="E161" s="78">
        <v>85734.426260000007</v>
      </c>
      <c r="F161" s="292">
        <f t="shared" si="10"/>
        <v>0.11653873793418057</v>
      </c>
      <c r="G161" s="292">
        <f t="shared" si="11"/>
        <v>0.11562915739234417</v>
      </c>
      <c r="ALX161" s="161"/>
      <c r="ALY161" s="161"/>
      <c r="ALZ161" s="161"/>
      <c r="AMA161" s="161"/>
      <c r="AMB161" s="161"/>
    </row>
    <row r="162" spans="1:1016" ht="46.5" customHeight="1" x14ac:dyDescent="0.25">
      <c r="A162" s="197" t="s">
        <v>272</v>
      </c>
      <c r="B162" s="198" t="s">
        <v>273</v>
      </c>
      <c r="C162" s="76">
        <v>606080.5</v>
      </c>
      <c r="D162" s="76">
        <v>606080.5</v>
      </c>
      <c r="E162" s="76">
        <v>85734.426260000007</v>
      </c>
      <c r="F162" s="77">
        <f t="shared" si="10"/>
        <v>0.1414571599977231</v>
      </c>
      <c r="G162" s="160">
        <f t="shared" si="11"/>
        <v>0.1414571599977231</v>
      </c>
    </row>
    <row r="163" spans="1:1016" outlineLevel="1" x14ac:dyDescent="0.25">
      <c r="A163" s="197" t="s">
        <v>274</v>
      </c>
      <c r="B163" s="198" t="s">
        <v>275</v>
      </c>
      <c r="C163" s="76">
        <v>101335.5</v>
      </c>
      <c r="D163" s="76">
        <v>101335.5</v>
      </c>
      <c r="E163" s="76">
        <v>0</v>
      </c>
      <c r="F163" s="77">
        <f t="shared" si="10"/>
        <v>0</v>
      </c>
      <c r="G163" s="160">
        <f t="shared" si="11"/>
        <v>0</v>
      </c>
    </row>
    <row r="164" spans="1:1016" ht="31.5" x14ac:dyDescent="0.25">
      <c r="A164" s="197" t="s">
        <v>276</v>
      </c>
      <c r="B164" s="198" t="s">
        <v>277</v>
      </c>
      <c r="C164" s="76">
        <v>28257.200000000001</v>
      </c>
      <c r="D164" s="76">
        <v>34044.269999999997</v>
      </c>
      <c r="E164" s="76">
        <v>0</v>
      </c>
      <c r="F164" s="77">
        <f t="shared" si="10"/>
        <v>0</v>
      </c>
      <c r="G164" s="160">
        <f t="shared" si="11"/>
        <v>0</v>
      </c>
    </row>
    <row r="165" spans="1:1016" s="196" customFormat="1" x14ac:dyDescent="0.25">
      <c r="A165" s="201" t="s">
        <v>278</v>
      </c>
      <c r="B165" s="202" t="s">
        <v>279</v>
      </c>
      <c r="C165" s="79">
        <v>62272688.399999999</v>
      </c>
      <c r="D165" s="79">
        <v>63580100.346359998</v>
      </c>
      <c r="E165" s="79">
        <v>12715722.847280001</v>
      </c>
      <c r="F165" s="291">
        <f t="shared" si="10"/>
        <v>0.20419421698325138</v>
      </c>
      <c r="G165" s="291">
        <f t="shared" si="11"/>
        <v>0.19999532523556302</v>
      </c>
      <c r="J165" s="203"/>
      <c r="ALX165" s="161"/>
      <c r="ALY165" s="161"/>
      <c r="ALZ165" s="161"/>
      <c r="AMA165" s="161"/>
      <c r="AMB165" s="161"/>
    </row>
    <row r="166" spans="1:1016" s="196" customFormat="1" ht="56.25" customHeight="1" x14ac:dyDescent="0.25">
      <c r="A166" s="201" t="s">
        <v>280</v>
      </c>
      <c r="B166" s="202" t="s">
        <v>281</v>
      </c>
      <c r="C166" s="79">
        <v>-3046560.8</v>
      </c>
      <c r="D166" s="79">
        <v>-3046560.8430400002</v>
      </c>
      <c r="E166" s="79">
        <v>1370700.1674200001</v>
      </c>
      <c r="F166" s="79"/>
      <c r="G166" s="79"/>
      <c r="J166" s="203"/>
      <c r="ALX166" s="161"/>
      <c r="ALY166" s="161"/>
      <c r="ALZ166" s="161"/>
      <c r="AMA166" s="161"/>
      <c r="AMB166" s="161"/>
    </row>
    <row r="167" spans="1:1016" x14ac:dyDescent="0.25">
      <c r="A167" s="81"/>
      <c r="B167" s="80"/>
      <c r="C167" s="81"/>
      <c r="D167" s="81"/>
      <c r="E167" s="204"/>
      <c r="F167" s="80"/>
      <c r="G167" s="82"/>
    </row>
    <row r="168" spans="1:1016" s="207" customFormat="1" ht="21.75" customHeight="1" outlineLevel="1" x14ac:dyDescent="0.25">
      <c r="A168" s="319" t="s">
        <v>282</v>
      </c>
      <c r="B168" s="83"/>
      <c r="C168" s="83"/>
      <c r="D168" s="83"/>
      <c r="E168" s="205"/>
      <c r="F168" s="205"/>
      <c r="G168" s="206"/>
      <c r="ALX168" s="161"/>
      <c r="ALY168" s="161"/>
      <c r="ALZ168" s="161"/>
      <c r="AMA168" s="161"/>
      <c r="AMB168" s="161"/>
    </row>
    <row r="169" spans="1:1016" s="207" customFormat="1" ht="39.75" customHeight="1" outlineLevel="1" x14ac:dyDescent="0.25">
      <c r="A169" s="208" t="s">
        <v>283</v>
      </c>
      <c r="B169" s="209" t="s">
        <v>284</v>
      </c>
      <c r="C169" s="84">
        <v>3046560.8430400002</v>
      </c>
      <c r="D169" s="270">
        <v>3046560.8430400002</v>
      </c>
      <c r="E169" s="270">
        <v>-1370700.1674200001</v>
      </c>
      <c r="F169" s="84"/>
      <c r="G169" s="87"/>
      <c r="H169" s="94"/>
      <c r="ALX169" s="161"/>
      <c r="ALY169" s="161"/>
      <c r="ALZ169" s="161"/>
      <c r="AMA169" s="161"/>
      <c r="AMB169" s="161"/>
    </row>
    <row r="170" spans="1:1016" ht="47.25" x14ac:dyDescent="0.25">
      <c r="A170" s="208" t="s">
        <v>285</v>
      </c>
      <c r="B170" s="209" t="s">
        <v>286</v>
      </c>
      <c r="C170" s="84">
        <v>1696196.52571</v>
      </c>
      <c r="D170" s="270">
        <v>1696196.52571</v>
      </c>
      <c r="E170" s="270">
        <v>617785.9142</v>
      </c>
      <c r="F170" s="86"/>
      <c r="G170" s="87"/>
    </row>
    <row r="171" spans="1:1016" ht="47.25" x14ac:dyDescent="0.25">
      <c r="A171" s="208" t="s">
        <v>287</v>
      </c>
      <c r="B171" s="209" t="s">
        <v>288</v>
      </c>
      <c r="C171" s="88">
        <v>745119.3</v>
      </c>
      <c r="D171" s="271">
        <v>745119.3</v>
      </c>
      <c r="E171" s="272">
        <v>0</v>
      </c>
      <c r="F171" s="84"/>
      <c r="G171" s="85"/>
    </row>
    <row r="172" spans="1:1016" ht="57" customHeight="1" x14ac:dyDescent="0.25">
      <c r="A172" s="210" t="s">
        <v>289</v>
      </c>
      <c r="B172" s="211" t="s">
        <v>290</v>
      </c>
      <c r="C172" s="89">
        <v>745119.3</v>
      </c>
      <c r="D172" s="273">
        <v>745119.3</v>
      </c>
      <c r="E172" s="273">
        <v>0</v>
      </c>
      <c r="F172" s="89"/>
      <c r="G172" s="90"/>
    </row>
    <row r="173" spans="1:1016" ht="67.5" customHeight="1" x14ac:dyDescent="0.25">
      <c r="A173" s="210" t="s">
        <v>291</v>
      </c>
      <c r="B173" s="211" t="s">
        <v>292</v>
      </c>
      <c r="C173" s="89">
        <v>0</v>
      </c>
      <c r="D173" s="273">
        <v>0</v>
      </c>
      <c r="E173" s="273">
        <v>0</v>
      </c>
      <c r="F173" s="89"/>
      <c r="G173" s="90"/>
    </row>
    <row r="174" spans="1:1016" ht="47.25" x14ac:dyDescent="0.25">
      <c r="A174" s="212" t="s">
        <v>293</v>
      </c>
      <c r="B174" s="213" t="s">
        <v>294</v>
      </c>
      <c r="C174" s="91">
        <v>951077.22571000003</v>
      </c>
      <c r="D174" s="274">
        <v>951077.22571000003</v>
      </c>
      <c r="E174" s="275">
        <v>0</v>
      </c>
      <c r="F174" s="93"/>
      <c r="G174" s="214"/>
    </row>
    <row r="175" spans="1:1016" ht="88.5" customHeight="1" x14ac:dyDescent="0.25">
      <c r="A175" s="210" t="s">
        <v>295</v>
      </c>
      <c r="B175" s="211" t="s">
        <v>296</v>
      </c>
      <c r="C175" s="89">
        <v>6303594.0899999999</v>
      </c>
      <c r="D175" s="273">
        <v>6303594.0899999999</v>
      </c>
      <c r="E175" s="273">
        <v>0</v>
      </c>
      <c r="F175" s="89"/>
      <c r="G175" s="90"/>
    </row>
    <row r="176" spans="1:1016" ht="80.25" customHeight="1" x14ac:dyDescent="0.25">
      <c r="A176" s="210" t="s">
        <v>297</v>
      </c>
      <c r="B176" s="211" t="s">
        <v>298</v>
      </c>
      <c r="C176" s="89">
        <v>-5352516.8642899999</v>
      </c>
      <c r="D176" s="273">
        <v>-5352516.8642899999</v>
      </c>
      <c r="E176" s="273">
        <v>0</v>
      </c>
      <c r="F176" s="89"/>
      <c r="G176" s="90"/>
    </row>
    <row r="177" spans="1:1016" ht="48.75" customHeight="1" x14ac:dyDescent="0.25">
      <c r="A177" s="212" t="s">
        <v>299</v>
      </c>
      <c r="B177" s="213" t="s">
        <v>300</v>
      </c>
      <c r="C177" s="93">
        <v>0</v>
      </c>
      <c r="D177" s="276">
        <v>0</v>
      </c>
      <c r="E177" s="275">
        <v>617785.9142</v>
      </c>
      <c r="F177" s="93"/>
      <c r="G177" s="92"/>
    </row>
    <row r="178" spans="1:1016" ht="66.75" customHeight="1" x14ac:dyDescent="0.25">
      <c r="A178" s="210" t="s">
        <v>301</v>
      </c>
      <c r="B178" s="211" t="s">
        <v>302</v>
      </c>
      <c r="C178" s="89">
        <v>0</v>
      </c>
      <c r="D178" s="273">
        <v>0</v>
      </c>
      <c r="E178" s="277">
        <v>0</v>
      </c>
      <c r="F178" s="89"/>
      <c r="G178" s="90"/>
    </row>
    <row r="179" spans="1:1016" ht="52.5" customHeight="1" x14ac:dyDescent="0.25">
      <c r="A179" s="210" t="s">
        <v>303</v>
      </c>
      <c r="B179" s="211" t="s">
        <v>304</v>
      </c>
      <c r="C179" s="89">
        <v>0</v>
      </c>
      <c r="D179" s="273">
        <v>0</v>
      </c>
      <c r="E179" s="277">
        <v>0</v>
      </c>
      <c r="F179" s="89"/>
      <c r="G179" s="90"/>
    </row>
    <row r="180" spans="1:1016" ht="50.25" customHeight="1" x14ac:dyDescent="0.25">
      <c r="A180" s="210" t="s">
        <v>305</v>
      </c>
      <c r="B180" s="211" t="s">
        <v>306</v>
      </c>
      <c r="C180" s="89">
        <v>0</v>
      </c>
      <c r="D180" s="273">
        <v>0</v>
      </c>
      <c r="E180" s="277">
        <v>0</v>
      </c>
      <c r="F180" s="89"/>
      <c r="G180" s="90"/>
    </row>
    <row r="181" spans="1:1016" ht="49.5" customHeight="1" x14ac:dyDescent="0.25">
      <c r="A181" s="215" t="s">
        <v>307</v>
      </c>
      <c r="B181" s="211" t="s">
        <v>308</v>
      </c>
      <c r="C181" s="89">
        <v>0</v>
      </c>
      <c r="D181" s="273">
        <v>0</v>
      </c>
      <c r="E181" s="278">
        <v>617785.9142</v>
      </c>
      <c r="F181" s="89"/>
      <c r="G181" s="90"/>
    </row>
    <row r="182" spans="1:1016" ht="47.25" x14ac:dyDescent="0.25">
      <c r="A182" s="212" t="s">
        <v>309</v>
      </c>
      <c r="B182" s="213" t="s">
        <v>310</v>
      </c>
      <c r="C182" s="93">
        <v>1350364.31733</v>
      </c>
      <c r="D182" s="279">
        <v>1350364.31733</v>
      </c>
      <c r="E182" s="279">
        <v>-1988486.0816199998</v>
      </c>
      <c r="F182" s="93"/>
      <c r="G182" s="92"/>
    </row>
    <row r="183" spans="1:1016" ht="31.5" outlineLevel="1" x14ac:dyDescent="0.25">
      <c r="A183" s="210" t="s">
        <v>311</v>
      </c>
      <c r="B183" s="211" t="s">
        <v>312</v>
      </c>
      <c r="C183" s="89">
        <v>-66274840.90546</v>
      </c>
      <c r="D183" s="273">
        <v>-66274840.90546</v>
      </c>
      <c r="E183" s="273">
        <v>-23168213.764619999</v>
      </c>
      <c r="F183" s="89"/>
      <c r="G183" s="90"/>
    </row>
    <row r="184" spans="1:1016" ht="31.5" outlineLevel="1" x14ac:dyDescent="0.25">
      <c r="A184" s="210" t="s">
        <v>313</v>
      </c>
      <c r="B184" s="211" t="s">
        <v>314</v>
      </c>
      <c r="C184" s="89">
        <v>68932617.210649997</v>
      </c>
      <c r="D184" s="273">
        <v>68932617.210649997</v>
      </c>
      <c r="E184" s="273">
        <v>21179727.682999998</v>
      </c>
      <c r="F184" s="89"/>
      <c r="G184" s="90"/>
    </row>
    <row r="185" spans="1:1016" x14ac:dyDescent="0.25">
      <c r="C185" s="94"/>
      <c r="D185" s="94"/>
    </row>
    <row r="186" spans="1:1016" s="219" customFormat="1" ht="29.45" customHeight="1" x14ac:dyDescent="0.25">
      <c r="A186" s="216" t="s">
        <v>315</v>
      </c>
      <c r="B186" s="96"/>
      <c r="C186" s="95">
        <v>9436048</v>
      </c>
      <c r="D186" s="95">
        <v>9436048</v>
      </c>
      <c r="E186" s="280">
        <v>7739851.5</v>
      </c>
      <c r="F186" s="217"/>
      <c r="G186" s="218"/>
      <c r="ALX186" s="162"/>
      <c r="ALY186" s="162"/>
      <c r="ALZ186" s="162"/>
      <c r="AMA186" s="162"/>
      <c r="AMB186" s="162"/>
    </row>
    <row r="187" spans="1:1016" x14ac:dyDescent="0.25">
      <c r="C187" s="97"/>
      <c r="D187" s="97"/>
    </row>
    <row r="188" spans="1:1016" x14ac:dyDescent="0.25">
      <c r="C188" s="97"/>
      <c r="D188" s="97"/>
    </row>
  </sheetData>
  <protectedRanges>
    <protectedRange sqref="E54:E60" name="Диапазон1_3"/>
    <protectedRange sqref="E70" name="Диапазон1_5"/>
    <protectedRange sqref="E71:E72" name="Диапазон1_6"/>
  </protectedRanges>
  <autoFilter ref="A82:C166"/>
  <mergeCells count="16">
    <mergeCell ref="A7:A8"/>
    <mergeCell ref="B7:B8"/>
    <mergeCell ref="A2:C2"/>
    <mergeCell ref="A3:C3"/>
    <mergeCell ref="A4:C4"/>
    <mergeCell ref="A5:C5"/>
    <mergeCell ref="A6:C6"/>
    <mergeCell ref="C7:D7"/>
    <mergeCell ref="B80:B81"/>
    <mergeCell ref="C80:D80"/>
    <mergeCell ref="E7:E8"/>
    <mergeCell ref="F7:F8"/>
    <mergeCell ref="G7:G8"/>
    <mergeCell ref="E80:E81"/>
    <mergeCell ref="F80:F81"/>
    <mergeCell ref="G80:G81"/>
  </mergeCells>
  <printOptions horizontalCentered="1"/>
  <pageMargins left="0" right="0" top="0" bottom="0" header="0.511811023622047" footer="0.511811023622047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I174"/>
  <sheetViews>
    <sheetView showGridLines="0" zoomScale="70" zoomScaleNormal="70" zoomScalePageLayoutView="75" workbookViewId="0">
      <pane ySplit="7" topLeftCell="A8" activePane="bottomLeft" state="frozen"/>
      <selection pane="bottomLeft" activeCell="H157" sqref="H157"/>
    </sheetView>
  </sheetViews>
  <sheetFormatPr defaultColWidth="9.375" defaultRowHeight="18.75" outlineLevelRow="1" outlineLevelCol="1" x14ac:dyDescent="0.3"/>
  <cols>
    <col min="1" max="1" width="37.25" style="1" customWidth="1"/>
    <col min="2" max="2" width="24.75" style="2" customWidth="1"/>
    <col min="3" max="3" width="19" style="120" customWidth="1" outlineLevel="1"/>
    <col min="4" max="4" width="17.75" style="121" customWidth="1"/>
    <col min="5" max="5" width="18.75" style="124" customWidth="1"/>
    <col min="6" max="6" width="15.625" style="149" customWidth="1"/>
    <col min="7" max="7" width="15" style="129" customWidth="1"/>
    <col min="8" max="8" width="15.625" style="4" customWidth="1"/>
    <col min="9" max="9" width="17.75" style="5" customWidth="1"/>
    <col min="10" max="14" width="9.375" style="5"/>
    <col min="15" max="1023" width="9.375" style="6"/>
  </cols>
  <sheetData>
    <row r="1" spans="1:8" ht="15.75" x14ac:dyDescent="0.25">
      <c r="A1" s="7"/>
      <c r="B1" s="8"/>
      <c r="C1" s="111"/>
      <c r="D1" s="112"/>
      <c r="E1" s="113"/>
      <c r="F1" s="126"/>
    </row>
    <row r="2" spans="1:8" ht="15.75" x14ac:dyDescent="0.25">
      <c r="A2" s="304" t="s">
        <v>0</v>
      </c>
      <c r="B2" s="304"/>
      <c r="C2" s="304"/>
      <c r="D2" s="304"/>
      <c r="E2" s="304"/>
      <c r="F2" s="304"/>
    </row>
    <row r="3" spans="1:8" ht="18.75" customHeight="1" x14ac:dyDescent="0.25">
      <c r="A3" s="304" t="s">
        <v>316</v>
      </c>
      <c r="B3" s="304"/>
      <c r="C3" s="304"/>
      <c r="D3" s="304"/>
      <c r="E3" s="304"/>
      <c r="F3" s="304"/>
    </row>
    <row r="4" spans="1:8" ht="18.75" customHeight="1" x14ac:dyDescent="0.25">
      <c r="A4" s="304" t="s">
        <v>2</v>
      </c>
      <c r="B4" s="304"/>
      <c r="C4" s="304"/>
      <c r="D4" s="304"/>
      <c r="E4" s="304"/>
      <c r="F4" s="304"/>
    </row>
    <row r="5" spans="1:8" ht="15.75" x14ac:dyDescent="0.25">
      <c r="A5" s="305" t="s">
        <v>1003</v>
      </c>
      <c r="B5" s="305"/>
      <c r="C5" s="305"/>
      <c r="D5" s="305"/>
      <c r="E5" s="305"/>
      <c r="F5" s="305"/>
    </row>
    <row r="6" spans="1:8" ht="68.25" customHeight="1" x14ac:dyDescent="0.25">
      <c r="A6" s="6"/>
      <c r="B6" s="8"/>
      <c r="C6" s="125"/>
      <c r="D6" s="126"/>
      <c r="E6" s="127"/>
      <c r="F6" s="128" t="s">
        <v>3</v>
      </c>
    </row>
    <row r="7" spans="1:8" ht="15.75" x14ac:dyDescent="0.25">
      <c r="A7" s="321" t="s">
        <v>4</v>
      </c>
      <c r="B7" s="321" t="s">
        <v>5</v>
      </c>
      <c r="C7" s="330" t="s">
        <v>1010</v>
      </c>
      <c r="D7" s="331"/>
      <c r="E7" s="332" t="s">
        <v>1006</v>
      </c>
      <c r="F7" s="325" t="s">
        <v>1004</v>
      </c>
      <c r="G7" s="325" t="s">
        <v>1005</v>
      </c>
    </row>
    <row r="8" spans="1:8" ht="93" customHeight="1" x14ac:dyDescent="0.25">
      <c r="A8" s="326"/>
      <c r="B8" s="326"/>
      <c r="C8" s="327" t="s">
        <v>1012</v>
      </c>
      <c r="D8" s="327" t="s">
        <v>431</v>
      </c>
      <c r="E8" s="333"/>
      <c r="F8" s="329"/>
      <c r="G8" s="329"/>
    </row>
    <row r="9" spans="1:8" s="13" customFormat="1" ht="31.5" x14ac:dyDescent="0.2">
      <c r="A9" s="9" t="s">
        <v>6</v>
      </c>
      <c r="B9" s="10" t="s">
        <v>7</v>
      </c>
      <c r="C9" s="286">
        <v>25213826.94007</v>
      </c>
      <c r="D9" s="134">
        <v>25281437.96305</v>
      </c>
      <c r="E9" s="135">
        <v>5633853.807</v>
      </c>
      <c r="F9" s="281">
        <f>IFERROR(E9/C9,"-")</f>
        <v>0.22344302673255198</v>
      </c>
      <c r="G9" s="281">
        <f>IFERROR(E9/D9,"-")</f>
        <v>0.22284546532654273</v>
      </c>
      <c r="H9" s="11"/>
    </row>
    <row r="10" spans="1:8" s="13" customFormat="1" ht="15.75" x14ac:dyDescent="0.2">
      <c r="A10" s="14" t="s">
        <v>8</v>
      </c>
      <c r="B10" s="10"/>
      <c r="C10" s="287">
        <f>C11+C12+C13+C17+C23+C29+C33+C37</f>
        <v>21100014.332729995</v>
      </c>
      <c r="D10" s="134">
        <f>D11+D12+D13+D17+D23+D29+D33+D37</f>
        <v>21115014.332729995</v>
      </c>
      <c r="E10" s="134">
        <f>E11+E12+E13+E17+E23+E29+E33+E37</f>
        <v>4503491.0725699998</v>
      </c>
      <c r="F10" s="281">
        <f t="shared" ref="F10:F64" si="0">IFERROR(E10/C10,"-")</f>
        <v>0.21343545087475407</v>
      </c>
      <c r="G10" s="281">
        <f t="shared" ref="G10:G64" si="1">IFERROR(E10/D10,"-")</f>
        <v>0.21328382740376459</v>
      </c>
      <c r="H10" s="11"/>
    </row>
    <row r="11" spans="1:8" s="13" customFormat="1" ht="15.75" x14ac:dyDescent="0.2">
      <c r="A11" s="15" t="s">
        <v>9</v>
      </c>
      <c r="B11" s="16" t="s">
        <v>10</v>
      </c>
      <c r="C11" s="288">
        <v>2588433.7620000001</v>
      </c>
      <c r="D11" s="131">
        <v>2588433.7620000001</v>
      </c>
      <c r="E11" s="133">
        <v>696281.35950999998</v>
      </c>
      <c r="F11" s="282">
        <f t="shared" si="0"/>
        <v>0.26899717108156002</v>
      </c>
      <c r="G11" s="283">
        <f t="shared" si="1"/>
        <v>0.26899717108156002</v>
      </c>
      <c r="H11" s="11"/>
    </row>
    <row r="12" spans="1:8" s="13" customFormat="1" ht="15.75" x14ac:dyDescent="0.2">
      <c r="A12" s="15" t="s">
        <v>15</v>
      </c>
      <c r="B12" s="16" t="s">
        <v>16</v>
      </c>
      <c r="C12" s="288">
        <v>9277912.8031900004</v>
      </c>
      <c r="D12" s="131">
        <v>9277912.8031900004</v>
      </c>
      <c r="E12" s="133">
        <v>1611717.74615</v>
      </c>
      <c r="F12" s="282">
        <f t="shared" si="0"/>
        <v>0.17371555223022223</v>
      </c>
      <c r="G12" s="283">
        <f t="shared" si="1"/>
        <v>0.17371555223022223</v>
      </c>
      <c r="H12" s="11"/>
    </row>
    <row r="13" spans="1:8" s="13" customFormat="1" ht="47.25" x14ac:dyDescent="0.2">
      <c r="A13" s="17" t="s">
        <v>25</v>
      </c>
      <c r="B13" s="16" t="s">
        <v>26</v>
      </c>
      <c r="C13" s="288">
        <v>4322515.6826400002</v>
      </c>
      <c r="D13" s="131">
        <v>4322515.6826400002</v>
      </c>
      <c r="E13" s="133">
        <v>1054202.5497300001</v>
      </c>
      <c r="F13" s="282">
        <f t="shared" si="0"/>
        <v>0.24388634469595263</v>
      </c>
      <c r="G13" s="283">
        <f t="shared" si="1"/>
        <v>0.24388634469595263</v>
      </c>
      <c r="H13" s="11"/>
    </row>
    <row r="14" spans="1:8" s="13" customFormat="1" ht="47.25" x14ac:dyDescent="0.2">
      <c r="A14" s="17" t="s">
        <v>27</v>
      </c>
      <c r="B14" s="17" t="s">
        <v>28</v>
      </c>
      <c r="C14" s="288">
        <v>4322515.6826400002</v>
      </c>
      <c r="D14" s="131">
        <v>4322515.6826400002</v>
      </c>
      <c r="E14" s="133">
        <v>1054202.5497300001</v>
      </c>
      <c r="F14" s="282">
        <f t="shared" si="0"/>
        <v>0.24388634469595263</v>
      </c>
      <c r="G14" s="283">
        <f t="shared" si="1"/>
        <v>0.24388634469595263</v>
      </c>
      <c r="H14" s="11"/>
    </row>
    <row r="15" spans="1:8" s="13" customFormat="1" ht="22.5" customHeight="1" outlineLevel="1" x14ac:dyDescent="0.2">
      <c r="A15" s="220" t="s">
        <v>29</v>
      </c>
      <c r="B15" s="221" t="s">
        <v>30</v>
      </c>
      <c r="C15" s="289">
        <v>1020295.7600000002</v>
      </c>
      <c r="D15" s="222">
        <f>D14-D16</f>
        <v>1020295.7600000002</v>
      </c>
      <c r="E15" s="222">
        <f>E14-E16</f>
        <v>214428.69869999995</v>
      </c>
      <c r="F15" s="284">
        <f t="shared" si="0"/>
        <v>0.21016327530362364</v>
      </c>
      <c r="G15" s="285">
        <f t="shared" si="1"/>
        <v>0.21016327530362364</v>
      </c>
      <c r="H15" s="11"/>
    </row>
    <row r="16" spans="1:8" s="13" customFormat="1" ht="37.5" customHeight="1" outlineLevel="1" x14ac:dyDescent="0.2">
      <c r="A16" s="220" t="s">
        <v>1008</v>
      </c>
      <c r="B16" s="221" t="s">
        <v>31</v>
      </c>
      <c r="C16" s="289">
        <v>3302219.92264</v>
      </c>
      <c r="D16" s="222">
        <v>3302219.92264</v>
      </c>
      <c r="E16" s="223">
        <v>839773.85103000014</v>
      </c>
      <c r="F16" s="284">
        <f t="shared" si="0"/>
        <v>0.2543058520338139</v>
      </c>
      <c r="G16" s="285">
        <f t="shared" si="1"/>
        <v>0.2543058520338139</v>
      </c>
      <c r="H16" s="11"/>
    </row>
    <row r="17" spans="1:8" s="13" customFormat="1" ht="15.75" x14ac:dyDescent="0.2">
      <c r="A17" s="17" t="s">
        <v>32</v>
      </c>
      <c r="B17" s="16" t="s">
        <v>33</v>
      </c>
      <c r="C17" s="288">
        <v>2005576.1502499999</v>
      </c>
      <c r="D17" s="131">
        <v>2020576.1502499999</v>
      </c>
      <c r="E17" s="133">
        <v>416678.37310000003</v>
      </c>
      <c r="F17" s="282">
        <f t="shared" si="0"/>
        <v>0.20775993623979824</v>
      </c>
      <c r="G17" s="283">
        <f t="shared" si="1"/>
        <v>0.20621760434440722</v>
      </c>
      <c r="H17" s="11"/>
    </row>
    <row r="18" spans="1:8" s="13" customFormat="1" ht="47.25" x14ac:dyDescent="0.2">
      <c r="A18" s="17" t="s">
        <v>34</v>
      </c>
      <c r="B18" s="16" t="s">
        <v>35</v>
      </c>
      <c r="C18" s="288">
        <v>1720331.65</v>
      </c>
      <c r="D18" s="131">
        <v>1720331.65</v>
      </c>
      <c r="E18" s="133">
        <v>296180.33976999996</v>
      </c>
      <c r="F18" s="282">
        <f t="shared" si="0"/>
        <v>0.17216467520666726</v>
      </c>
      <c r="G18" s="283">
        <f t="shared" si="1"/>
        <v>0.17216467520666726</v>
      </c>
      <c r="H18" s="11"/>
    </row>
    <row r="19" spans="1:8" s="13" customFormat="1" ht="31.5" x14ac:dyDescent="0.2">
      <c r="A19" s="17" t="s">
        <v>317</v>
      </c>
      <c r="B19" s="16" t="s">
        <v>318</v>
      </c>
      <c r="C19" s="288">
        <v>0</v>
      </c>
      <c r="D19" s="131">
        <v>0</v>
      </c>
      <c r="E19" s="131">
        <v>602.36242000000004</v>
      </c>
      <c r="F19" s="282" t="str">
        <f t="shared" si="0"/>
        <v>-</v>
      </c>
      <c r="G19" s="283" t="str">
        <f t="shared" si="1"/>
        <v>-</v>
      </c>
      <c r="H19" s="11"/>
    </row>
    <row r="20" spans="1:8" s="13" customFormat="1" ht="15.75" x14ac:dyDescent="0.2">
      <c r="A20" s="17" t="s">
        <v>42</v>
      </c>
      <c r="B20" s="16" t="s">
        <v>319</v>
      </c>
      <c r="C20" s="288">
        <v>166930.57999999999</v>
      </c>
      <c r="D20" s="131">
        <v>166930.58068000001</v>
      </c>
      <c r="E20" s="131">
        <v>67448.517890000003</v>
      </c>
      <c r="F20" s="282">
        <f t="shared" si="0"/>
        <v>0.40405130018717966</v>
      </c>
      <c r="G20" s="283">
        <f t="shared" si="1"/>
        <v>0.4040512985412566</v>
      </c>
      <c r="H20" s="11"/>
    </row>
    <row r="21" spans="1:8" s="13" customFormat="1" ht="47.25" x14ac:dyDescent="0.2">
      <c r="A21" s="17" t="s">
        <v>320</v>
      </c>
      <c r="B21" s="16" t="s">
        <v>321</v>
      </c>
      <c r="C21" s="288">
        <v>63416.798770000001</v>
      </c>
      <c r="D21" s="131">
        <v>78416.798769999994</v>
      </c>
      <c r="E21" s="131">
        <v>27990.16835</v>
      </c>
      <c r="F21" s="282">
        <f t="shared" si="0"/>
        <v>0.44136835811461755</v>
      </c>
      <c r="G21" s="283">
        <f t="shared" si="1"/>
        <v>0.35694097169276734</v>
      </c>
      <c r="H21" s="11"/>
    </row>
    <row r="22" spans="1:8" s="13" customFormat="1" ht="15.75" x14ac:dyDescent="0.2">
      <c r="A22" s="17" t="s">
        <v>43</v>
      </c>
      <c r="B22" s="16" t="s">
        <v>322</v>
      </c>
      <c r="C22" s="288">
        <v>54897.120799999997</v>
      </c>
      <c r="D22" s="131">
        <v>54897.120799999997</v>
      </c>
      <c r="E22" s="133">
        <v>24456.984670000002</v>
      </c>
      <c r="F22" s="282">
        <f t="shared" si="0"/>
        <v>0.44550578087876702</v>
      </c>
      <c r="G22" s="283">
        <f t="shared" si="1"/>
        <v>0.44550578087876702</v>
      </c>
      <c r="H22" s="11"/>
    </row>
    <row r="23" spans="1:8" s="13" customFormat="1" ht="15.75" x14ac:dyDescent="0.2">
      <c r="A23" s="17" t="s">
        <v>44</v>
      </c>
      <c r="B23" s="16" t="s">
        <v>45</v>
      </c>
      <c r="C23" s="288">
        <v>2701854.6944499998</v>
      </c>
      <c r="D23" s="131">
        <v>2701854.6944499998</v>
      </c>
      <c r="E23" s="133">
        <v>673693.12778999994</v>
      </c>
      <c r="F23" s="282">
        <f t="shared" si="0"/>
        <v>0.24934469243437221</v>
      </c>
      <c r="G23" s="283">
        <f t="shared" si="1"/>
        <v>0.24934469243437221</v>
      </c>
      <c r="H23" s="11"/>
    </row>
    <row r="24" spans="1:8" s="13" customFormat="1" ht="15.75" x14ac:dyDescent="0.2">
      <c r="A24" s="17" t="s">
        <v>323</v>
      </c>
      <c r="B24" s="17" t="s">
        <v>324</v>
      </c>
      <c r="C24" s="288">
        <v>190599.84875999996</v>
      </c>
      <c r="D24" s="131">
        <v>190599.84875999999</v>
      </c>
      <c r="E24" s="133">
        <v>52193.460420000003</v>
      </c>
      <c r="F24" s="282">
        <f t="shared" si="0"/>
        <v>0.27383789000651887</v>
      </c>
      <c r="G24" s="283">
        <f t="shared" si="1"/>
        <v>0.27383789000651881</v>
      </c>
      <c r="H24" s="11"/>
    </row>
    <row r="25" spans="1:8" s="13" customFormat="1" ht="15.75" x14ac:dyDescent="0.2">
      <c r="A25" s="17" t="s">
        <v>46</v>
      </c>
      <c r="B25" s="17" t="s">
        <v>47</v>
      </c>
      <c r="C25" s="288">
        <v>1840389.7</v>
      </c>
      <c r="D25" s="131">
        <v>1840389.7</v>
      </c>
      <c r="E25" s="131">
        <v>464447.40952999995</v>
      </c>
      <c r="F25" s="282">
        <f t="shared" si="0"/>
        <v>0.25236362142757046</v>
      </c>
      <c r="G25" s="283">
        <f t="shared" si="1"/>
        <v>0.25236362142757046</v>
      </c>
      <c r="H25" s="11"/>
    </row>
    <row r="26" spans="1:8" s="13" customFormat="1" ht="15.75" x14ac:dyDescent="0.2">
      <c r="A26" s="17" t="s">
        <v>48</v>
      </c>
      <c r="B26" s="17" t="s">
        <v>49</v>
      </c>
      <c r="C26" s="288">
        <v>419830.79977520014</v>
      </c>
      <c r="D26" s="131">
        <v>419830.83919999999</v>
      </c>
      <c r="E26" s="131">
        <v>95137.065260000003</v>
      </c>
      <c r="F26" s="282">
        <f t="shared" si="0"/>
        <v>0.22660811286580565</v>
      </c>
      <c r="G26" s="283">
        <f t="shared" si="1"/>
        <v>0.2266080915858551</v>
      </c>
      <c r="H26" s="11"/>
    </row>
    <row r="27" spans="1:8" s="13" customFormat="1" ht="15.75" x14ac:dyDescent="0.2">
      <c r="A27" s="17" t="s">
        <v>50</v>
      </c>
      <c r="B27" s="17" t="s">
        <v>51</v>
      </c>
      <c r="C27" s="288">
        <v>4652.63</v>
      </c>
      <c r="D27" s="131">
        <v>4652.63</v>
      </c>
      <c r="E27" s="131">
        <v>1512</v>
      </c>
      <c r="F27" s="282">
        <f t="shared" si="0"/>
        <v>0.32497748585208797</v>
      </c>
      <c r="G27" s="283">
        <f t="shared" si="1"/>
        <v>0.32497748585208797</v>
      </c>
      <c r="H27" s="11"/>
    </row>
    <row r="28" spans="1:8" s="13" customFormat="1" ht="15.75" x14ac:dyDescent="0.2">
      <c r="A28" s="17" t="s">
        <v>325</v>
      </c>
      <c r="B28" s="17" t="s">
        <v>326</v>
      </c>
      <c r="C28" s="288">
        <v>246381.67649000001</v>
      </c>
      <c r="D28" s="131">
        <v>246381.67649000001</v>
      </c>
      <c r="E28" s="131">
        <v>60403.192579999995</v>
      </c>
      <c r="F28" s="282">
        <f t="shared" si="0"/>
        <v>0.24516105840545979</v>
      </c>
      <c r="G28" s="283">
        <f t="shared" si="1"/>
        <v>0.24516105840545979</v>
      </c>
      <c r="H28" s="11"/>
    </row>
    <row r="29" spans="1:8" s="13" customFormat="1" ht="31.5" x14ac:dyDescent="0.2">
      <c r="A29" s="17" t="s">
        <v>52</v>
      </c>
      <c r="B29" s="16" t="s">
        <v>53</v>
      </c>
      <c r="C29" s="288">
        <v>9211.1851999999999</v>
      </c>
      <c r="D29" s="131">
        <v>9211.1851999999999</v>
      </c>
      <c r="E29" s="133">
        <v>6172.8901100000003</v>
      </c>
      <c r="F29" s="282">
        <f t="shared" si="0"/>
        <v>0.67015155769531165</v>
      </c>
      <c r="G29" s="283">
        <f t="shared" si="1"/>
        <v>0.67015155769531165</v>
      </c>
      <c r="H29" s="11"/>
    </row>
    <row r="30" spans="1:8" s="13" customFormat="1" ht="15.75" x14ac:dyDescent="0.2">
      <c r="A30" s="17" t="s">
        <v>54</v>
      </c>
      <c r="B30" s="16" t="s">
        <v>55</v>
      </c>
      <c r="C30" s="288">
        <v>9075.1851999999999</v>
      </c>
      <c r="D30" s="131">
        <v>9075.1851999999999</v>
      </c>
      <c r="E30" s="131">
        <v>6159.5901100000001</v>
      </c>
      <c r="F30" s="282">
        <f t="shared" si="0"/>
        <v>0.67872886054160086</v>
      </c>
      <c r="G30" s="283">
        <f t="shared" si="1"/>
        <v>0.67872886054160086</v>
      </c>
      <c r="H30" s="11"/>
    </row>
    <row r="31" spans="1:8" s="13" customFormat="1" ht="47.25" x14ac:dyDescent="0.2">
      <c r="A31" s="17" t="s">
        <v>56</v>
      </c>
      <c r="B31" s="16" t="s">
        <v>57</v>
      </c>
      <c r="C31" s="288">
        <v>0</v>
      </c>
      <c r="D31" s="131">
        <v>0</v>
      </c>
      <c r="E31" s="131">
        <v>0</v>
      </c>
      <c r="F31" s="282" t="str">
        <f t="shared" si="0"/>
        <v>-</v>
      </c>
      <c r="G31" s="283" t="str">
        <f t="shared" si="1"/>
        <v>-</v>
      </c>
      <c r="H31" s="11"/>
    </row>
    <row r="32" spans="1:8" s="13" customFormat="1" ht="63" x14ac:dyDescent="0.2">
      <c r="A32" s="17" t="s">
        <v>58</v>
      </c>
      <c r="B32" s="16" t="s">
        <v>59</v>
      </c>
      <c r="C32" s="288">
        <v>136</v>
      </c>
      <c r="D32" s="131">
        <v>136</v>
      </c>
      <c r="E32" s="131">
        <v>13.3</v>
      </c>
      <c r="F32" s="282">
        <f t="shared" si="0"/>
        <v>9.7794117647058823E-2</v>
      </c>
      <c r="G32" s="283">
        <f t="shared" si="1"/>
        <v>9.7794117647058823E-2</v>
      </c>
      <c r="H32" s="11"/>
    </row>
    <row r="33" spans="1:9" s="13" customFormat="1" ht="15.75" x14ac:dyDescent="0.2">
      <c r="A33" s="17" t="s">
        <v>60</v>
      </c>
      <c r="B33" s="16" t="s">
        <v>61</v>
      </c>
      <c r="C33" s="288">
        <v>194510.05499999999</v>
      </c>
      <c r="D33" s="131">
        <v>194510.05499999999</v>
      </c>
      <c r="E33" s="133">
        <v>44720.51597</v>
      </c>
      <c r="F33" s="282">
        <f t="shared" si="0"/>
        <v>0.22991364621227423</v>
      </c>
      <c r="G33" s="283">
        <f t="shared" si="1"/>
        <v>0.22991364621227423</v>
      </c>
      <c r="H33" s="11"/>
    </row>
    <row r="34" spans="1:9" s="13" customFormat="1" ht="47.25" x14ac:dyDescent="0.2">
      <c r="A34" s="17" t="s">
        <v>327</v>
      </c>
      <c r="B34" s="16" t="s">
        <v>328</v>
      </c>
      <c r="C34" s="288">
        <v>123720.155</v>
      </c>
      <c r="D34" s="131">
        <v>123720.155</v>
      </c>
      <c r="E34" s="131">
        <v>28154.975200000001</v>
      </c>
      <c r="F34" s="282">
        <f t="shared" si="0"/>
        <v>0.22756983451887852</v>
      </c>
      <c r="G34" s="283">
        <f t="shared" si="1"/>
        <v>0.22756983451887852</v>
      </c>
      <c r="H34" s="11"/>
    </row>
    <row r="35" spans="1:9" s="13" customFormat="1" ht="110.25" x14ac:dyDescent="0.2">
      <c r="A35" s="17" t="s">
        <v>62</v>
      </c>
      <c r="B35" s="16" t="s">
        <v>63</v>
      </c>
      <c r="C35" s="288">
        <v>3073</v>
      </c>
      <c r="D35" s="131">
        <v>3073</v>
      </c>
      <c r="E35" s="131">
        <v>1439</v>
      </c>
      <c r="F35" s="282">
        <f t="shared" si="0"/>
        <v>0.46827204685974616</v>
      </c>
      <c r="G35" s="283">
        <f t="shared" si="1"/>
        <v>0.46827204685974616</v>
      </c>
      <c r="H35" s="11"/>
    </row>
    <row r="36" spans="1:9" s="13" customFormat="1" ht="63" x14ac:dyDescent="0.2">
      <c r="A36" s="17" t="s">
        <v>64</v>
      </c>
      <c r="B36" s="16" t="s">
        <v>65</v>
      </c>
      <c r="C36" s="288">
        <v>67716.899999999994</v>
      </c>
      <c r="D36" s="131">
        <v>67716.899999999994</v>
      </c>
      <c r="E36" s="131">
        <v>15124.54077</v>
      </c>
      <c r="F36" s="282">
        <f t="shared" si="0"/>
        <v>0.22334957403543282</v>
      </c>
      <c r="G36" s="283">
        <f t="shared" si="1"/>
        <v>0.22334957403543282</v>
      </c>
      <c r="H36" s="11"/>
    </row>
    <row r="37" spans="1:9" s="13" customFormat="1" ht="47.25" x14ac:dyDescent="0.2">
      <c r="A37" s="17" t="s">
        <v>66</v>
      </c>
      <c r="B37" s="16" t="s">
        <v>67</v>
      </c>
      <c r="C37" s="288">
        <v>0</v>
      </c>
      <c r="D37" s="131">
        <v>0</v>
      </c>
      <c r="E37" s="133">
        <v>24.510210000000001</v>
      </c>
      <c r="F37" s="282" t="str">
        <f t="shared" si="0"/>
        <v>-</v>
      </c>
      <c r="G37" s="283" t="str">
        <f t="shared" si="1"/>
        <v>-</v>
      </c>
      <c r="H37" s="11"/>
    </row>
    <row r="38" spans="1:9" s="13" customFormat="1" ht="47.25" x14ac:dyDescent="0.2">
      <c r="A38" s="17" t="s">
        <v>329</v>
      </c>
      <c r="B38" s="16" t="s">
        <v>330</v>
      </c>
      <c r="C38" s="288">
        <v>0</v>
      </c>
      <c r="D38" s="131">
        <v>0</v>
      </c>
      <c r="E38" s="133">
        <v>0</v>
      </c>
      <c r="F38" s="282" t="str">
        <f t="shared" si="0"/>
        <v>-</v>
      </c>
      <c r="G38" s="283" t="str">
        <f t="shared" si="1"/>
        <v>-</v>
      </c>
      <c r="H38" s="11"/>
    </row>
    <row r="39" spans="1:9" s="13" customFormat="1" ht="15.75" x14ac:dyDescent="0.2">
      <c r="A39" s="17" t="s">
        <v>44</v>
      </c>
      <c r="B39" s="16" t="s">
        <v>68</v>
      </c>
      <c r="C39" s="288">
        <v>0</v>
      </c>
      <c r="D39" s="131">
        <v>0</v>
      </c>
      <c r="E39" s="133">
        <v>0</v>
      </c>
      <c r="F39" s="282" t="str">
        <f t="shared" si="0"/>
        <v>-</v>
      </c>
      <c r="G39" s="283" t="str">
        <f t="shared" si="1"/>
        <v>-</v>
      </c>
      <c r="H39" s="11"/>
    </row>
    <row r="40" spans="1:9" s="13" customFormat="1" ht="47.25" x14ac:dyDescent="0.2">
      <c r="A40" s="17" t="s">
        <v>69</v>
      </c>
      <c r="B40" s="16" t="s">
        <v>70</v>
      </c>
      <c r="C40" s="288">
        <v>0</v>
      </c>
      <c r="D40" s="131">
        <v>0</v>
      </c>
      <c r="E40" s="133">
        <v>0</v>
      </c>
      <c r="F40" s="282" t="str">
        <f t="shared" si="0"/>
        <v>-</v>
      </c>
      <c r="G40" s="283" t="str">
        <f t="shared" si="1"/>
        <v>-</v>
      </c>
      <c r="H40" s="11"/>
    </row>
    <row r="41" spans="1:9" s="13" customFormat="1" ht="31.5" x14ac:dyDescent="0.2">
      <c r="A41" s="17" t="s">
        <v>331</v>
      </c>
      <c r="B41" s="16" t="s">
        <v>332</v>
      </c>
      <c r="C41" s="288">
        <v>0</v>
      </c>
      <c r="D41" s="131">
        <v>0</v>
      </c>
      <c r="E41" s="133">
        <v>24.509370000000001</v>
      </c>
      <c r="F41" s="282" t="str">
        <f t="shared" si="0"/>
        <v>-</v>
      </c>
      <c r="G41" s="283" t="str">
        <f t="shared" si="1"/>
        <v>-</v>
      </c>
      <c r="H41" s="11"/>
    </row>
    <row r="42" spans="1:9" s="13" customFormat="1" ht="15.75" x14ac:dyDescent="0.2">
      <c r="A42" s="14" t="s">
        <v>71</v>
      </c>
      <c r="B42" s="10"/>
      <c r="C42" s="287">
        <f>C43+C44+C45+C46+C47+C48+C49</f>
        <v>4113812.6073400001</v>
      </c>
      <c r="D42" s="134">
        <f>D43+D44+D45+D46+D47+D48+D49</f>
        <v>4166423.63032</v>
      </c>
      <c r="E42" s="134">
        <f>E43+E44+E45+E46+E47+E48+E49</f>
        <v>1130362.73443</v>
      </c>
      <c r="F42" s="281">
        <f t="shared" si="0"/>
        <v>0.27477253883980263</v>
      </c>
      <c r="G42" s="281">
        <f t="shared" si="1"/>
        <v>0.27130288101385003</v>
      </c>
      <c r="H42" s="11"/>
    </row>
    <row r="43" spans="1:9" s="13" customFormat="1" ht="47.25" x14ac:dyDescent="0.2">
      <c r="A43" s="17" t="s">
        <v>72</v>
      </c>
      <c r="B43" s="16" t="s">
        <v>73</v>
      </c>
      <c r="C43" s="288">
        <v>2251958.6481399997</v>
      </c>
      <c r="D43" s="131">
        <v>2322551.2001399999</v>
      </c>
      <c r="E43" s="133">
        <v>595893.15670000005</v>
      </c>
      <c r="F43" s="282">
        <f t="shared" si="0"/>
        <v>0.26461105633186321</v>
      </c>
      <c r="G43" s="283">
        <f t="shared" si="1"/>
        <v>0.25656836183593307</v>
      </c>
      <c r="H43" s="11"/>
    </row>
    <row r="44" spans="1:9" s="13" customFormat="1" ht="31.5" x14ac:dyDescent="0.2">
      <c r="A44" s="17" t="s">
        <v>74</v>
      </c>
      <c r="B44" s="16" t="s">
        <v>75</v>
      </c>
      <c r="C44" s="288">
        <v>9483.6359499999999</v>
      </c>
      <c r="D44" s="131">
        <v>9483.6359499999999</v>
      </c>
      <c r="E44" s="133">
        <v>1572.6320000000001</v>
      </c>
      <c r="F44" s="282">
        <f t="shared" si="0"/>
        <v>0.16582585079090895</v>
      </c>
      <c r="G44" s="283">
        <f t="shared" si="1"/>
        <v>0.16582585079090895</v>
      </c>
      <c r="H44" s="11"/>
    </row>
    <row r="45" spans="1:9" s="13" customFormat="1" ht="47.25" x14ac:dyDescent="0.25">
      <c r="A45" s="18" t="s">
        <v>76</v>
      </c>
      <c r="B45" s="16" t="s">
        <v>77</v>
      </c>
      <c r="C45" s="288">
        <v>764784.27151999995</v>
      </c>
      <c r="D45" s="131">
        <v>738102.74250000005</v>
      </c>
      <c r="E45" s="133">
        <v>242493.16247000001</v>
      </c>
      <c r="F45" s="282">
        <f t="shared" si="0"/>
        <v>0.31707394032574393</v>
      </c>
      <c r="G45" s="283">
        <f t="shared" si="1"/>
        <v>0.32853578303836201</v>
      </c>
      <c r="H45" s="11"/>
    </row>
    <row r="46" spans="1:9" s="13" customFormat="1" ht="31.5" x14ac:dyDescent="0.2">
      <c r="A46" s="17" t="s">
        <v>78</v>
      </c>
      <c r="B46" s="16" t="s">
        <v>79</v>
      </c>
      <c r="C46" s="288">
        <v>297164.86910000001</v>
      </c>
      <c r="D46" s="131">
        <v>297164.86910000001</v>
      </c>
      <c r="E46" s="133">
        <v>47384.981220000001</v>
      </c>
      <c r="F46" s="282">
        <f t="shared" si="0"/>
        <v>0.15945687443980572</v>
      </c>
      <c r="G46" s="283">
        <f t="shared" si="1"/>
        <v>0.15945687443980572</v>
      </c>
      <c r="H46" s="11"/>
    </row>
    <row r="47" spans="1:9" s="13" customFormat="1" ht="15.75" x14ac:dyDescent="0.2">
      <c r="A47" s="17" t="s">
        <v>80</v>
      </c>
      <c r="B47" s="16" t="s">
        <v>81</v>
      </c>
      <c r="C47" s="288">
        <v>131.1</v>
      </c>
      <c r="D47" s="131">
        <v>131.1</v>
      </c>
      <c r="E47" s="133">
        <v>0</v>
      </c>
      <c r="F47" s="282">
        <f t="shared" si="0"/>
        <v>0</v>
      </c>
      <c r="G47" s="283">
        <f t="shared" si="1"/>
        <v>0</v>
      </c>
      <c r="H47" s="11"/>
    </row>
    <row r="48" spans="1:9" s="13" customFormat="1" ht="15.75" x14ac:dyDescent="0.2">
      <c r="A48" s="17" t="s">
        <v>82</v>
      </c>
      <c r="B48" s="16" t="s">
        <v>83</v>
      </c>
      <c r="C48" s="288">
        <v>745477.62699999998</v>
      </c>
      <c r="D48" s="131">
        <v>745477.62699999998</v>
      </c>
      <c r="E48" s="133">
        <v>225944.57306999998</v>
      </c>
      <c r="F48" s="282">
        <f t="shared" si="0"/>
        <v>0.3030869940111563</v>
      </c>
      <c r="G48" s="283">
        <f t="shared" si="1"/>
        <v>0.3030869940111563</v>
      </c>
      <c r="H48" s="11"/>
      <c r="I48" s="11"/>
    </row>
    <row r="49" spans="1:9" s="13" customFormat="1" ht="15.75" x14ac:dyDescent="0.25">
      <c r="A49" s="17" t="s">
        <v>84</v>
      </c>
      <c r="B49" s="16" t="s">
        <v>85</v>
      </c>
      <c r="C49" s="288">
        <v>44812.455630000004</v>
      </c>
      <c r="D49" s="131">
        <v>53512.455630000004</v>
      </c>
      <c r="E49" s="133">
        <v>17074.22897</v>
      </c>
      <c r="F49" s="282">
        <f t="shared" si="0"/>
        <v>0.38101524966575456</v>
      </c>
      <c r="G49" s="283">
        <f t="shared" si="1"/>
        <v>0.31907018224048561</v>
      </c>
      <c r="H49" s="11"/>
      <c r="I49" s="19"/>
    </row>
    <row r="50" spans="1:9" s="13" customFormat="1" ht="15.75" x14ac:dyDescent="0.2">
      <c r="A50" s="9" t="s">
        <v>86</v>
      </c>
      <c r="B50" s="10" t="s">
        <v>87</v>
      </c>
      <c r="C50" s="130">
        <v>41244392.058650002</v>
      </c>
      <c r="D50" s="134">
        <v>41246135.090059996</v>
      </c>
      <c r="E50" s="136">
        <v>9974412.9618600011</v>
      </c>
      <c r="F50" s="281">
        <f t="shared" si="0"/>
        <v>0.24183682832992837</v>
      </c>
      <c r="G50" s="281">
        <f t="shared" si="1"/>
        <v>0.24182660848297902</v>
      </c>
      <c r="H50" s="11"/>
      <c r="I50" s="11"/>
    </row>
    <row r="51" spans="1:9" s="13" customFormat="1" ht="63" x14ac:dyDescent="0.2">
      <c r="A51" s="9" t="s">
        <v>88</v>
      </c>
      <c r="B51" s="10" t="s">
        <v>89</v>
      </c>
      <c r="C51" s="130">
        <v>41146756.072980002</v>
      </c>
      <c r="D51" s="134">
        <v>41146756.072980002</v>
      </c>
      <c r="E51" s="135">
        <v>9913779.8166800011</v>
      </c>
      <c r="F51" s="281">
        <f t="shared" si="0"/>
        <v>0.24093709353652112</v>
      </c>
      <c r="G51" s="281">
        <f t="shared" si="1"/>
        <v>0.24093709353652112</v>
      </c>
      <c r="H51" s="11"/>
    </row>
    <row r="52" spans="1:9" s="13" customFormat="1" ht="31.5" x14ac:dyDescent="0.25">
      <c r="A52" s="18" t="s">
        <v>90</v>
      </c>
      <c r="B52" s="16" t="s">
        <v>91</v>
      </c>
      <c r="C52" s="131">
        <v>21561715.199999999</v>
      </c>
      <c r="D52" s="131">
        <v>21561715.199999999</v>
      </c>
      <c r="E52" s="133">
        <v>5390428.7999999998</v>
      </c>
      <c r="F52" s="282">
        <f t="shared" si="0"/>
        <v>0.25</v>
      </c>
      <c r="G52" s="283">
        <f t="shared" si="1"/>
        <v>0.25</v>
      </c>
      <c r="H52" s="11"/>
    </row>
    <row r="53" spans="1:9" s="13" customFormat="1" ht="34.5" customHeight="1" x14ac:dyDescent="0.25">
      <c r="A53" s="18" t="s">
        <v>92</v>
      </c>
      <c r="B53" s="16" t="s">
        <v>333</v>
      </c>
      <c r="C53" s="131">
        <v>20213598.199999999</v>
      </c>
      <c r="D53" s="131">
        <v>20213598.199999999</v>
      </c>
      <c r="E53" s="133">
        <v>5053399.5</v>
      </c>
      <c r="F53" s="282">
        <f t="shared" si="0"/>
        <v>0.24999999752641763</v>
      </c>
      <c r="G53" s="283">
        <f t="shared" si="1"/>
        <v>0.24999999752641763</v>
      </c>
      <c r="H53" s="11"/>
    </row>
    <row r="54" spans="1:9" s="13" customFormat="1" ht="71.25" customHeight="1" outlineLevel="1" x14ac:dyDescent="0.25">
      <c r="A54" s="18" t="s">
        <v>334</v>
      </c>
      <c r="B54" s="20" t="s">
        <v>97</v>
      </c>
      <c r="C54" s="131">
        <v>1348117</v>
      </c>
      <c r="D54" s="131">
        <v>1348117</v>
      </c>
      <c r="E54" s="133">
        <v>337029.3</v>
      </c>
      <c r="F54" s="282">
        <f t="shared" si="0"/>
        <v>0.250000037088769</v>
      </c>
      <c r="G54" s="282">
        <f t="shared" si="1"/>
        <v>0.250000037088769</v>
      </c>
      <c r="H54" s="11"/>
    </row>
    <row r="55" spans="1:9" s="13" customFormat="1" ht="54" customHeight="1" x14ac:dyDescent="0.25">
      <c r="A55" s="18" t="s">
        <v>98</v>
      </c>
      <c r="B55" s="16" t="s">
        <v>99</v>
      </c>
      <c r="C55" s="131">
        <v>17928137.600000001</v>
      </c>
      <c r="D55" s="131">
        <v>17928137.47298</v>
      </c>
      <c r="E55" s="133">
        <v>4043089.0699200002</v>
      </c>
      <c r="F55" s="282">
        <f t="shared" si="0"/>
        <v>0.22551640109678764</v>
      </c>
      <c r="G55" s="283">
        <f t="shared" si="1"/>
        <v>0.22551640269456064</v>
      </c>
      <c r="H55" s="11"/>
    </row>
    <row r="56" spans="1:9" s="13" customFormat="1" ht="35.25" customHeight="1" x14ac:dyDescent="0.25">
      <c r="A56" s="18" t="s">
        <v>100</v>
      </c>
      <c r="B56" s="16" t="s">
        <v>101</v>
      </c>
      <c r="C56" s="131">
        <v>1133707.1000000001</v>
      </c>
      <c r="D56" s="131">
        <v>1133707.1000000001</v>
      </c>
      <c r="E56" s="133">
        <v>370461.07897000003</v>
      </c>
      <c r="F56" s="282">
        <f t="shared" si="0"/>
        <v>0.32676965591024348</v>
      </c>
      <c r="G56" s="283">
        <f t="shared" si="1"/>
        <v>0.32676965591024348</v>
      </c>
      <c r="H56" s="11"/>
    </row>
    <row r="57" spans="1:9" s="13" customFormat="1" ht="15.75" x14ac:dyDescent="0.2">
      <c r="A57" s="15" t="s">
        <v>102</v>
      </c>
      <c r="B57" s="16" t="s">
        <v>103</v>
      </c>
      <c r="C57" s="131">
        <v>523196.3</v>
      </c>
      <c r="D57" s="131">
        <v>523196.3</v>
      </c>
      <c r="E57" s="133">
        <v>109800.86779</v>
      </c>
      <c r="F57" s="282">
        <f t="shared" si="0"/>
        <v>0.20986552808190731</v>
      </c>
      <c r="G57" s="283">
        <f t="shared" si="1"/>
        <v>0.20986552808190731</v>
      </c>
      <c r="H57" s="11"/>
    </row>
    <row r="58" spans="1:9" s="13" customFormat="1" ht="47.25" x14ac:dyDescent="0.2">
      <c r="A58" s="15" t="s">
        <v>104</v>
      </c>
      <c r="B58" s="16" t="s">
        <v>105</v>
      </c>
      <c r="C58" s="131">
        <v>96396.692079999993</v>
      </c>
      <c r="D58" s="131">
        <v>96396.692079999993</v>
      </c>
      <c r="E58" s="133">
        <v>54836.144999999997</v>
      </c>
      <c r="F58" s="283">
        <f t="shared" si="0"/>
        <v>0.56885919855518763</v>
      </c>
      <c r="G58" s="283">
        <f t="shared" si="1"/>
        <v>0.56885919855518763</v>
      </c>
      <c r="H58" s="11"/>
    </row>
    <row r="59" spans="1:9" s="13" customFormat="1" ht="48.75" customHeight="1" x14ac:dyDescent="0.2">
      <c r="A59" s="15" t="s">
        <v>335</v>
      </c>
      <c r="B59" s="16" t="s">
        <v>107</v>
      </c>
      <c r="C59" s="131">
        <v>0</v>
      </c>
      <c r="D59" s="131">
        <v>900</v>
      </c>
      <c r="E59" s="133">
        <v>1170.75</v>
      </c>
      <c r="F59" s="283" t="str">
        <f t="shared" si="0"/>
        <v>-</v>
      </c>
      <c r="G59" s="283">
        <f t="shared" si="1"/>
        <v>1.3008333333333333</v>
      </c>
      <c r="H59" s="11"/>
    </row>
    <row r="60" spans="1:9" s="13" customFormat="1" ht="15.75" outlineLevel="1" x14ac:dyDescent="0.2">
      <c r="A60" s="15" t="s">
        <v>108</v>
      </c>
      <c r="B60" s="16" t="s">
        <v>109</v>
      </c>
      <c r="C60" s="131">
        <v>1239.29359</v>
      </c>
      <c r="D60" s="131">
        <v>2082.3249999999998</v>
      </c>
      <c r="E60" s="133">
        <v>2142.97955</v>
      </c>
      <c r="F60" s="282">
        <f t="shared" si="0"/>
        <v>1.7291944114711351</v>
      </c>
      <c r="G60" s="283">
        <f t="shared" si="1"/>
        <v>1.029128282088531</v>
      </c>
      <c r="H60" s="11"/>
    </row>
    <row r="61" spans="1:9" s="13" customFormat="1" ht="150.75" customHeight="1" outlineLevel="1" x14ac:dyDescent="0.2">
      <c r="A61" s="15" t="s">
        <v>336</v>
      </c>
      <c r="B61" s="16" t="s">
        <v>337</v>
      </c>
      <c r="C61" s="131">
        <v>0</v>
      </c>
      <c r="D61" s="131">
        <v>0</v>
      </c>
      <c r="E61" s="133">
        <v>-3703.1936600000004</v>
      </c>
      <c r="F61" s="282" t="str">
        <f t="shared" si="0"/>
        <v>-</v>
      </c>
      <c r="G61" s="282" t="str">
        <f t="shared" si="1"/>
        <v>-</v>
      </c>
      <c r="H61" s="11"/>
    </row>
    <row r="62" spans="1:9" s="13" customFormat="1" ht="94.5" customHeight="1" x14ac:dyDescent="0.25">
      <c r="A62" s="18" t="s">
        <v>110</v>
      </c>
      <c r="B62" s="16" t="s">
        <v>111</v>
      </c>
      <c r="C62" s="131">
        <v>0</v>
      </c>
      <c r="D62" s="131">
        <v>0</v>
      </c>
      <c r="E62" s="133">
        <v>7406.1836700000003</v>
      </c>
      <c r="F62" s="282" t="str">
        <f t="shared" si="0"/>
        <v>-</v>
      </c>
      <c r="G62" s="282" t="str">
        <f t="shared" si="1"/>
        <v>-</v>
      </c>
      <c r="H62" s="11"/>
    </row>
    <row r="63" spans="1:9" s="13" customFormat="1" ht="63" x14ac:dyDescent="0.2">
      <c r="A63" s="17" t="s">
        <v>112</v>
      </c>
      <c r="B63" s="16" t="s">
        <v>113</v>
      </c>
      <c r="C63" s="131">
        <v>0</v>
      </c>
      <c r="D63" s="131">
        <v>0</v>
      </c>
      <c r="E63" s="133">
        <v>-1219.71938</v>
      </c>
      <c r="F63" s="283" t="str">
        <f t="shared" si="0"/>
        <v>-</v>
      </c>
      <c r="G63" s="283" t="str">
        <f t="shared" si="1"/>
        <v>-</v>
      </c>
      <c r="H63" s="11"/>
    </row>
    <row r="64" spans="1:9" s="13" customFormat="1" ht="24.75" customHeight="1" x14ac:dyDescent="0.25">
      <c r="A64" s="228" t="s">
        <v>114</v>
      </c>
      <c r="B64" s="21"/>
      <c r="C64" s="132">
        <f>C50+C9</f>
        <v>66458218.998720005</v>
      </c>
      <c r="D64" s="132">
        <f t="shared" ref="D64:E64" si="2">D50+D9</f>
        <v>66527573.053109996</v>
      </c>
      <c r="E64" s="132">
        <f t="shared" si="2"/>
        <v>15608266.768860001</v>
      </c>
      <c r="F64" s="281">
        <f t="shared" si="0"/>
        <v>0.23485833662139846</v>
      </c>
      <c r="G64" s="281">
        <f t="shared" si="1"/>
        <v>0.23461350012572499</v>
      </c>
      <c r="H64" s="22"/>
      <c r="I64" s="12"/>
    </row>
    <row r="65" spans="1:9" s="26" customFormat="1" ht="15.75" hidden="1" x14ac:dyDescent="0.2">
      <c r="A65" s="23"/>
      <c r="B65" s="24"/>
      <c r="C65" s="25"/>
      <c r="D65" s="25"/>
      <c r="E65" s="115"/>
      <c r="F65" s="140"/>
      <c r="G65" s="137"/>
    </row>
    <row r="66" spans="1:9" s="3" customFormat="1" ht="15.75" hidden="1" x14ac:dyDescent="0.25">
      <c r="A66" s="27"/>
      <c r="B66" s="28"/>
      <c r="C66" s="116"/>
      <c r="D66" s="25"/>
      <c r="E66" s="115"/>
      <c r="F66" s="140"/>
      <c r="G66" s="137"/>
    </row>
    <row r="67" spans="1:9" s="3" customFormat="1" ht="15.75" hidden="1" x14ac:dyDescent="0.25">
      <c r="A67" s="29"/>
      <c r="B67" s="30"/>
      <c r="C67" s="25"/>
      <c r="D67" s="117"/>
      <c r="E67" s="115"/>
      <c r="F67" s="140"/>
      <c r="G67" s="137"/>
    </row>
    <row r="68" spans="1:9" ht="29.25" customHeight="1" x14ac:dyDescent="0.25">
      <c r="A68" s="321" t="s">
        <v>4</v>
      </c>
      <c r="B68" s="321" t="s">
        <v>5</v>
      </c>
      <c r="C68" s="322" t="s">
        <v>1010</v>
      </c>
      <c r="D68" s="323"/>
      <c r="E68" s="324" t="s">
        <v>1006</v>
      </c>
      <c r="F68" s="325" t="s">
        <v>1004</v>
      </c>
      <c r="G68" s="325" t="s">
        <v>1005</v>
      </c>
    </row>
    <row r="69" spans="1:9" ht="97.5" customHeight="1" x14ac:dyDescent="0.25">
      <c r="A69" s="326"/>
      <c r="B69" s="326"/>
      <c r="C69" s="327" t="s">
        <v>1012</v>
      </c>
      <c r="D69" s="327" t="s">
        <v>431</v>
      </c>
      <c r="E69" s="328"/>
      <c r="F69" s="329"/>
      <c r="G69" s="329"/>
    </row>
    <row r="70" spans="1:9" ht="15.75" x14ac:dyDescent="0.25">
      <c r="A70" s="31" t="s">
        <v>115</v>
      </c>
      <c r="B70" s="31"/>
      <c r="C70" s="114"/>
      <c r="D70" s="118"/>
      <c r="E70" s="119"/>
      <c r="F70" s="141"/>
      <c r="G70" s="142"/>
    </row>
    <row r="71" spans="1:9" s="36" customFormat="1" ht="15.75" x14ac:dyDescent="0.25">
      <c r="A71" s="32" t="s">
        <v>116</v>
      </c>
      <c r="B71" s="33" t="s">
        <v>117</v>
      </c>
      <c r="C71" s="138">
        <v>7505063.57596</v>
      </c>
      <c r="D71" s="138">
        <v>7376492.4117799997</v>
      </c>
      <c r="E71" s="138">
        <v>885949.80485000007</v>
      </c>
      <c r="F71" s="334">
        <f>E71/C71</f>
        <v>0.11804694202562768</v>
      </c>
      <c r="G71" s="334">
        <f>E71/D71</f>
        <v>0.12010448264478241</v>
      </c>
      <c r="H71" s="34"/>
      <c r="I71" s="35"/>
    </row>
    <row r="72" spans="1:9" ht="63" x14ac:dyDescent="0.25">
      <c r="A72" s="37" t="s">
        <v>118</v>
      </c>
      <c r="B72" s="38" t="s">
        <v>119</v>
      </c>
      <c r="C72" s="139">
        <v>298774.44211</v>
      </c>
      <c r="D72" s="139">
        <v>299068.12810999999</v>
      </c>
      <c r="E72" s="139">
        <v>65736.250270000004</v>
      </c>
      <c r="F72" s="335">
        <f>IFERROR(E72/C72,"")</f>
        <v>0.22001965698859155</v>
      </c>
      <c r="G72" s="335">
        <f>IFERROR(E72/D72,"")</f>
        <v>0.21980359687750348</v>
      </c>
    </row>
    <row r="73" spans="1:9" ht="78.75" x14ac:dyDescent="0.25">
      <c r="A73" s="37" t="s">
        <v>120</v>
      </c>
      <c r="B73" s="38" t="s">
        <v>121</v>
      </c>
      <c r="C73" s="139">
        <v>197454.75219</v>
      </c>
      <c r="D73" s="139">
        <v>197548.83299</v>
      </c>
      <c r="E73" s="139">
        <v>38797.438350000004</v>
      </c>
      <c r="F73" s="335">
        <f t="shared" ref="F73:F136" si="3">IFERROR(E73/C73,"")</f>
        <v>0.19648774172154304</v>
      </c>
      <c r="G73" s="335">
        <f t="shared" ref="G73:G136" si="4">IFERROR(E73/D73,"")</f>
        <v>0.196394166256421</v>
      </c>
    </row>
    <row r="74" spans="1:9" ht="94.5" x14ac:dyDescent="0.25">
      <c r="A74" s="37" t="s">
        <v>122</v>
      </c>
      <c r="B74" s="38" t="s">
        <v>123</v>
      </c>
      <c r="C74" s="139">
        <v>1298391.3173099998</v>
      </c>
      <c r="D74" s="139">
        <v>1309916.14943</v>
      </c>
      <c r="E74" s="139">
        <v>282600.99511999998</v>
      </c>
      <c r="F74" s="335">
        <f t="shared" si="3"/>
        <v>0.2176547173047115</v>
      </c>
      <c r="G74" s="335">
        <f t="shared" si="4"/>
        <v>0.21573975955863406</v>
      </c>
    </row>
    <row r="75" spans="1:9" ht="15.75" x14ac:dyDescent="0.25">
      <c r="A75" s="37" t="s">
        <v>124</v>
      </c>
      <c r="B75" s="38" t="s">
        <v>125</v>
      </c>
      <c r="C75" s="139">
        <v>269282.92099999997</v>
      </c>
      <c r="D75" s="139">
        <v>271763.66899999999</v>
      </c>
      <c r="E75" s="139">
        <v>57778.090630000006</v>
      </c>
      <c r="F75" s="335">
        <f t="shared" si="3"/>
        <v>0.21456277440632787</v>
      </c>
      <c r="G75" s="335">
        <f t="shared" si="4"/>
        <v>0.21260417495320175</v>
      </c>
    </row>
    <row r="76" spans="1:9" ht="63" x14ac:dyDescent="0.25">
      <c r="A76" s="37" t="s">
        <v>126</v>
      </c>
      <c r="B76" s="38" t="s">
        <v>127</v>
      </c>
      <c r="C76" s="139">
        <v>350819.87962000002</v>
      </c>
      <c r="D76" s="139">
        <v>352423.36683999997</v>
      </c>
      <c r="E76" s="139">
        <v>73997.433510000003</v>
      </c>
      <c r="F76" s="335">
        <f t="shared" si="3"/>
        <v>0.21092713899267143</v>
      </c>
      <c r="G76" s="335">
        <f t="shared" si="4"/>
        <v>0.20996744391127389</v>
      </c>
    </row>
    <row r="77" spans="1:9" ht="31.5" x14ac:dyDescent="0.25">
      <c r="A77" s="37" t="s">
        <v>128</v>
      </c>
      <c r="B77" s="38" t="s">
        <v>129</v>
      </c>
      <c r="C77" s="139">
        <v>170111.39</v>
      </c>
      <c r="D77" s="139">
        <v>170111.39</v>
      </c>
      <c r="E77" s="139">
        <v>48216.512360000001</v>
      </c>
      <c r="F77" s="335">
        <f t="shared" si="3"/>
        <v>0.28344082286318389</v>
      </c>
      <c r="G77" s="335">
        <f t="shared" si="4"/>
        <v>0.28344082286318389</v>
      </c>
    </row>
    <row r="78" spans="1:9" ht="31.5" x14ac:dyDescent="0.25">
      <c r="A78" s="37" t="s">
        <v>426</v>
      </c>
      <c r="B78" s="38" t="s">
        <v>427</v>
      </c>
      <c r="C78" s="139">
        <v>3748.8</v>
      </c>
      <c r="D78" s="139">
        <v>3748.8</v>
      </c>
      <c r="E78" s="139">
        <v>0</v>
      </c>
      <c r="F78" s="335">
        <f t="shared" si="3"/>
        <v>0</v>
      </c>
      <c r="G78" s="335">
        <f t="shared" si="4"/>
        <v>0</v>
      </c>
    </row>
    <row r="79" spans="1:9" ht="20.25" customHeight="1" x14ac:dyDescent="0.25">
      <c r="A79" s="18" t="s">
        <v>130</v>
      </c>
      <c r="B79" s="38" t="s">
        <v>131</v>
      </c>
      <c r="C79" s="139">
        <v>3000</v>
      </c>
      <c r="D79" s="139">
        <v>3000</v>
      </c>
      <c r="E79" s="139">
        <v>2249.9</v>
      </c>
      <c r="F79" s="335">
        <f t="shared" si="3"/>
        <v>0.74996666666666667</v>
      </c>
      <c r="G79" s="335">
        <f t="shared" si="4"/>
        <v>0.74996666666666667</v>
      </c>
    </row>
    <row r="80" spans="1:9" ht="24" customHeight="1" x14ac:dyDescent="0.25">
      <c r="A80" s="37" t="s">
        <v>132</v>
      </c>
      <c r="B80" s="38" t="s">
        <v>133</v>
      </c>
      <c r="C80" s="139">
        <v>96682.083200000008</v>
      </c>
      <c r="D80" s="139">
        <v>46588.545119999995</v>
      </c>
      <c r="E80" s="139">
        <v>0</v>
      </c>
      <c r="F80" s="335">
        <f t="shared" si="3"/>
        <v>0</v>
      </c>
      <c r="G80" s="335">
        <f t="shared" si="4"/>
        <v>0</v>
      </c>
    </row>
    <row r="81" spans="1:8" ht="48.75" customHeight="1" x14ac:dyDescent="0.25">
      <c r="A81" s="37" t="s">
        <v>134</v>
      </c>
      <c r="B81" s="38" t="s">
        <v>135</v>
      </c>
      <c r="C81" s="139">
        <v>2900</v>
      </c>
      <c r="D81" s="139">
        <v>2900</v>
      </c>
      <c r="E81" s="139">
        <v>400</v>
      </c>
      <c r="F81" s="335">
        <f t="shared" si="3"/>
        <v>0.13793103448275862</v>
      </c>
      <c r="G81" s="335">
        <f t="shared" si="4"/>
        <v>0.13793103448275862</v>
      </c>
    </row>
    <row r="82" spans="1:8" ht="15.75" x14ac:dyDescent="0.25">
      <c r="A82" s="37" t="s">
        <v>136</v>
      </c>
      <c r="B82" s="38" t="s">
        <v>137</v>
      </c>
      <c r="C82" s="139">
        <v>4813897.9905300001</v>
      </c>
      <c r="D82" s="139">
        <v>4719423.5302900001</v>
      </c>
      <c r="E82" s="139">
        <v>316173.18461</v>
      </c>
      <c r="F82" s="335">
        <f t="shared" si="3"/>
        <v>6.5679244809919615E-2</v>
      </c>
      <c r="G82" s="335">
        <f t="shared" si="4"/>
        <v>6.6994026406138579E-2</v>
      </c>
    </row>
    <row r="83" spans="1:8" s="36" customFormat="1" ht="15.75" x14ac:dyDescent="0.25">
      <c r="A83" s="32" t="s">
        <v>138</v>
      </c>
      <c r="B83" s="33" t="s">
        <v>139</v>
      </c>
      <c r="C83" s="138">
        <v>36949.154000000002</v>
      </c>
      <c r="D83" s="138">
        <v>68250.453999999998</v>
      </c>
      <c r="E83" s="138">
        <v>37572.472929999996</v>
      </c>
      <c r="F83" s="334">
        <f t="shared" si="3"/>
        <v>1.0168696401005552</v>
      </c>
      <c r="G83" s="334">
        <f t="shared" si="4"/>
        <v>0.55050876189043374</v>
      </c>
      <c r="H83" s="34"/>
    </row>
    <row r="84" spans="1:8" ht="31.5" x14ac:dyDescent="0.25">
      <c r="A84" s="37" t="s">
        <v>140</v>
      </c>
      <c r="B84" s="38" t="s">
        <v>141</v>
      </c>
      <c r="C84" s="139">
        <v>36949.154000000002</v>
      </c>
      <c r="D84" s="139">
        <v>68250.453999999998</v>
      </c>
      <c r="E84" s="139">
        <v>37572.472929999996</v>
      </c>
      <c r="F84" s="335">
        <f t="shared" si="3"/>
        <v>1.0168696401005552</v>
      </c>
      <c r="G84" s="335">
        <f t="shared" si="4"/>
        <v>0.55050876189043374</v>
      </c>
    </row>
    <row r="85" spans="1:8" s="36" customFormat="1" ht="31.5" x14ac:dyDescent="0.25">
      <c r="A85" s="32" t="s">
        <v>142</v>
      </c>
      <c r="B85" s="33" t="s">
        <v>143</v>
      </c>
      <c r="C85" s="138">
        <v>534249.17799</v>
      </c>
      <c r="D85" s="138">
        <v>548072.28700999997</v>
      </c>
      <c r="E85" s="138">
        <v>114603.5266</v>
      </c>
      <c r="F85" s="334">
        <f t="shared" si="3"/>
        <v>0.2145132483519612</v>
      </c>
      <c r="G85" s="334">
        <f t="shared" si="4"/>
        <v>0.20910294009795277</v>
      </c>
      <c r="H85" s="34"/>
    </row>
    <row r="86" spans="1:8" ht="15.75" x14ac:dyDescent="0.25">
      <c r="A86" s="37" t="s">
        <v>146</v>
      </c>
      <c r="B86" s="38" t="s">
        <v>147</v>
      </c>
      <c r="C86" s="139">
        <v>533525.17799</v>
      </c>
      <c r="D86" s="139">
        <v>547348.28700999997</v>
      </c>
      <c r="E86" s="139">
        <v>114603.5266</v>
      </c>
      <c r="F86" s="335">
        <f t="shared" si="3"/>
        <v>0.21480434537645765</v>
      </c>
      <c r="G86" s="335">
        <f t="shared" si="4"/>
        <v>0.20937952912220625</v>
      </c>
    </row>
    <row r="87" spans="1:8" ht="15.75" x14ac:dyDescent="0.25">
      <c r="A87" s="37" t="s">
        <v>148</v>
      </c>
      <c r="B87" s="38" t="s">
        <v>149</v>
      </c>
      <c r="C87" s="139">
        <v>724</v>
      </c>
      <c r="D87" s="139">
        <v>724</v>
      </c>
      <c r="E87" s="139">
        <v>0</v>
      </c>
      <c r="F87" s="335">
        <f t="shared" si="3"/>
        <v>0</v>
      </c>
      <c r="G87" s="335">
        <f t="shared" si="4"/>
        <v>0</v>
      </c>
    </row>
    <row r="88" spans="1:8" s="36" customFormat="1" ht="15.75" x14ac:dyDescent="0.25">
      <c r="A88" s="32" t="s">
        <v>152</v>
      </c>
      <c r="B88" s="33" t="s">
        <v>153</v>
      </c>
      <c r="C88" s="138">
        <v>10613684.10187</v>
      </c>
      <c r="D88" s="138">
        <v>11847243.74859</v>
      </c>
      <c r="E88" s="138">
        <v>3451900.6746</v>
      </c>
      <c r="F88" s="334">
        <f t="shared" si="3"/>
        <v>0.32523114890821159</v>
      </c>
      <c r="G88" s="334">
        <f t="shared" si="4"/>
        <v>0.29136740560527657</v>
      </c>
      <c r="H88" s="34"/>
    </row>
    <row r="89" spans="1:8" ht="15.75" x14ac:dyDescent="0.25">
      <c r="A89" s="37" t="s">
        <v>154</v>
      </c>
      <c r="B89" s="38" t="s">
        <v>155</v>
      </c>
      <c r="C89" s="139">
        <v>324356.81</v>
      </c>
      <c r="D89" s="139">
        <v>324356.81</v>
      </c>
      <c r="E89" s="139">
        <v>59824.079850000002</v>
      </c>
      <c r="F89" s="335">
        <f t="shared" si="3"/>
        <v>0.18443910534821206</v>
      </c>
      <c r="G89" s="335">
        <f t="shared" si="4"/>
        <v>0.18443910534821206</v>
      </c>
    </row>
    <row r="90" spans="1:8" ht="15.75" x14ac:dyDescent="0.25">
      <c r="A90" s="37" t="s">
        <v>156</v>
      </c>
      <c r="B90" s="38" t="s">
        <v>157</v>
      </c>
      <c r="C90" s="139">
        <v>2507</v>
      </c>
      <c r="D90" s="139">
        <v>2507</v>
      </c>
      <c r="E90" s="139">
        <v>0</v>
      </c>
      <c r="F90" s="335">
        <f t="shared" si="3"/>
        <v>0</v>
      </c>
      <c r="G90" s="335">
        <f t="shared" si="4"/>
        <v>0</v>
      </c>
    </row>
    <row r="91" spans="1:8" ht="15.75" x14ac:dyDescent="0.25">
      <c r="A91" s="37" t="s">
        <v>160</v>
      </c>
      <c r="B91" s="38" t="s">
        <v>161</v>
      </c>
      <c r="C91" s="139">
        <v>2954551.1989000002</v>
      </c>
      <c r="D91" s="139">
        <v>2959650.3988999999</v>
      </c>
      <c r="E91" s="139">
        <v>1564273.7276900001</v>
      </c>
      <c r="F91" s="335">
        <f t="shared" si="3"/>
        <v>0.52944546307824691</v>
      </c>
      <c r="G91" s="335">
        <f t="shared" si="4"/>
        <v>0.52853327821130047</v>
      </c>
    </row>
    <row r="92" spans="1:8" ht="15.75" x14ac:dyDescent="0.25">
      <c r="A92" s="37" t="s">
        <v>162</v>
      </c>
      <c r="B92" s="38" t="s">
        <v>163</v>
      </c>
      <c r="C92" s="139">
        <v>352223.40899999999</v>
      </c>
      <c r="D92" s="139">
        <v>352223.40899999999</v>
      </c>
      <c r="E92" s="139">
        <v>154979.76690000002</v>
      </c>
      <c r="F92" s="335">
        <f t="shared" si="3"/>
        <v>0.44000416479984733</v>
      </c>
      <c r="G92" s="335">
        <f t="shared" si="4"/>
        <v>0.44000416479984733</v>
      </c>
    </row>
    <row r="93" spans="1:8" ht="15.75" x14ac:dyDescent="0.25">
      <c r="A93" s="37" t="s">
        <v>164</v>
      </c>
      <c r="B93" s="38" t="s">
        <v>165</v>
      </c>
      <c r="C93" s="139">
        <v>165741.75</v>
      </c>
      <c r="D93" s="139">
        <v>165741.75</v>
      </c>
      <c r="E93" s="139">
        <v>29414.05978</v>
      </c>
      <c r="F93" s="335">
        <f t="shared" si="3"/>
        <v>0.17746922413936139</v>
      </c>
      <c r="G93" s="335">
        <f t="shared" si="4"/>
        <v>0.17746922413936139</v>
      </c>
    </row>
    <row r="94" spans="1:8" ht="15.75" x14ac:dyDescent="0.25">
      <c r="A94" s="37" t="s">
        <v>166</v>
      </c>
      <c r="B94" s="38" t="s">
        <v>167</v>
      </c>
      <c r="C94" s="139">
        <v>115466.55</v>
      </c>
      <c r="D94" s="139">
        <v>520820.68129000004</v>
      </c>
      <c r="E94" s="139">
        <v>438880.65435000003</v>
      </c>
      <c r="F94" s="335">
        <f t="shared" si="3"/>
        <v>3.8009332949672441</v>
      </c>
      <c r="G94" s="335">
        <f t="shared" si="4"/>
        <v>0.84267132645914522</v>
      </c>
    </row>
    <row r="95" spans="1:8" ht="15.75" x14ac:dyDescent="0.25">
      <c r="A95" s="37" t="s">
        <v>168</v>
      </c>
      <c r="B95" s="38" t="s">
        <v>169</v>
      </c>
      <c r="C95" s="139">
        <v>5639860.0481199995</v>
      </c>
      <c r="D95" s="139">
        <v>6498154.8250099998</v>
      </c>
      <c r="E95" s="139">
        <v>789525.19396000006</v>
      </c>
      <c r="F95" s="335">
        <f t="shared" si="3"/>
        <v>0.13999021025764313</v>
      </c>
      <c r="G95" s="335">
        <f t="shared" si="4"/>
        <v>0.12149990500707793</v>
      </c>
    </row>
    <row r="96" spans="1:8" ht="15.75" x14ac:dyDescent="0.25">
      <c r="A96" s="37" t="s">
        <v>170</v>
      </c>
      <c r="B96" s="38" t="s">
        <v>171</v>
      </c>
      <c r="C96" s="139">
        <v>73619.396999999997</v>
      </c>
      <c r="D96" s="139">
        <v>73619.396999999997</v>
      </c>
      <c r="E96" s="139">
        <v>4209.2689199999995</v>
      </c>
      <c r="F96" s="335">
        <f t="shared" si="3"/>
        <v>5.7176085264594056E-2</v>
      </c>
      <c r="G96" s="335">
        <f t="shared" si="4"/>
        <v>5.7176085264594056E-2</v>
      </c>
    </row>
    <row r="97" spans="1:8" ht="31.5" x14ac:dyDescent="0.25">
      <c r="A97" s="37" t="s">
        <v>172</v>
      </c>
      <c r="B97" s="38" t="s">
        <v>173</v>
      </c>
      <c r="C97" s="139">
        <v>985357.93885000004</v>
      </c>
      <c r="D97" s="139">
        <v>950169.47739000001</v>
      </c>
      <c r="E97" s="139">
        <v>410793.92314999999</v>
      </c>
      <c r="F97" s="335">
        <f t="shared" si="3"/>
        <v>0.41689817167295862</v>
      </c>
      <c r="G97" s="335">
        <f t="shared" si="4"/>
        <v>0.43233752812014226</v>
      </c>
    </row>
    <row r="98" spans="1:8" s="36" customFormat="1" ht="15.75" x14ac:dyDescent="0.25">
      <c r="A98" s="32" t="s">
        <v>174</v>
      </c>
      <c r="B98" s="33" t="s">
        <v>175</v>
      </c>
      <c r="C98" s="138">
        <v>3347929.2605400002</v>
      </c>
      <c r="D98" s="138">
        <v>3431119.2234800002</v>
      </c>
      <c r="E98" s="138">
        <v>552147.52879999997</v>
      </c>
      <c r="F98" s="334">
        <f t="shared" si="3"/>
        <v>0.16492210134420285</v>
      </c>
      <c r="G98" s="334">
        <f t="shared" si="4"/>
        <v>0.16092344591861379</v>
      </c>
      <c r="H98" s="34"/>
    </row>
    <row r="99" spans="1:8" ht="15.75" x14ac:dyDescent="0.25">
      <c r="A99" s="37" t="s">
        <v>176</v>
      </c>
      <c r="B99" s="38" t="s">
        <v>177</v>
      </c>
      <c r="C99" s="139">
        <v>208518.29694999999</v>
      </c>
      <c r="D99" s="139">
        <v>215967.28577000002</v>
      </c>
      <c r="E99" s="139">
        <v>2390.8793799999999</v>
      </c>
      <c r="F99" s="335">
        <f t="shared" si="3"/>
        <v>1.146604118185994E-2</v>
      </c>
      <c r="G99" s="335">
        <f t="shared" si="4"/>
        <v>1.1070562708030831E-2</v>
      </c>
    </row>
    <row r="100" spans="1:8" ht="15.75" x14ac:dyDescent="0.25">
      <c r="A100" s="37" t="s">
        <v>178</v>
      </c>
      <c r="B100" s="38" t="s">
        <v>179</v>
      </c>
      <c r="C100" s="139">
        <v>1974340.3755699999</v>
      </c>
      <c r="D100" s="139">
        <v>2017202.3085099999</v>
      </c>
      <c r="E100" s="139">
        <v>281510.20845999999</v>
      </c>
      <c r="F100" s="335">
        <f t="shared" si="3"/>
        <v>0.14258443576565508</v>
      </c>
      <c r="G100" s="335">
        <f t="shared" si="4"/>
        <v>0.13955477210807707</v>
      </c>
    </row>
    <row r="101" spans="1:8" ht="15.75" x14ac:dyDescent="0.25">
      <c r="A101" s="37" t="s">
        <v>180</v>
      </c>
      <c r="B101" s="38" t="s">
        <v>181</v>
      </c>
      <c r="C101" s="139">
        <v>1010646.76463</v>
      </c>
      <c r="D101" s="139">
        <v>1034597.66467</v>
      </c>
      <c r="E101" s="139">
        <v>208824.97216</v>
      </c>
      <c r="F101" s="335">
        <f t="shared" si="3"/>
        <v>0.20662508352901252</v>
      </c>
      <c r="G101" s="335">
        <f t="shared" si="4"/>
        <v>0.20184172001452155</v>
      </c>
    </row>
    <row r="102" spans="1:8" ht="31.5" x14ac:dyDescent="0.25">
      <c r="A102" s="37" t="s">
        <v>182</v>
      </c>
      <c r="B102" s="38" t="s">
        <v>183</v>
      </c>
      <c r="C102" s="139">
        <v>154423.82338999998</v>
      </c>
      <c r="D102" s="139">
        <v>163351.96453</v>
      </c>
      <c r="E102" s="139">
        <v>59421.468799999995</v>
      </c>
      <c r="F102" s="335">
        <f t="shared" si="3"/>
        <v>0.38479470003750699</v>
      </c>
      <c r="G102" s="335">
        <f t="shared" si="4"/>
        <v>0.36376341705451049</v>
      </c>
    </row>
    <row r="103" spans="1:8" s="36" customFormat="1" ht="15.75" x14ac:dyDescent="0.25">
      <c r="A103" s="32" t="s">
        <v>184</v>
      </c>
      <c r="B103" s="33" t="s">
        <v>185</v>
      </c>
      <c r="C103" s="138">
        <v>70854.559999999998</v>
      </c>
      <c r="D103" s="138">
        <v>70854.559999999998</v>
      </c>
      <c r="E103" s="138">
        <v>5709.5427800000007</v>
      </c>
      <c r="F103" s="334">
        <f t="shared" si="3"/>
        <v>8.0581162031067591E-2</v>
      </c>
      <c r="G103" s="334">
        <f t="shared" si="4"/>
        <v>8.0581162031067591E-2</v>
      </c>
      <c r="H103" s="34"/>
    </row>
    <row r="104" spans="1:8" ht="31.5" x14ac:dyDescent="0.25">
      <c r="A104" s="37" t="s">
        <v>188</v>
      </c>
      <c r="B104" s="38" t="s">
        <v>189</v>
      </c>
      <c r="C104" s="139">
        <v>17469.78</v>
      </c>
      <c r="D104" s="139">
        <v>17469.78</v>
      </c>
      <c r="E104" s="139">
        <v>2667.7066600000003</v>
      </c>
      <c r="F104" s="335">
        <f t="shared" si="3"/>
        <v>0.15270407870047592</v>
      </c>
      <c r="G104" s="335">
        <f t="shared" si="4"/>
        <v>0.15270407870047592</v>
      </c>
    </row>
    <row r="105" spans="1:8" ht="39" customHeight="1" x14ac:dyDescent="0.25">
      <c r="A105" s="37" t="s">
        <v>192</v>
      </c>
      <c r="B105" s="38" t="s">
        <v>193</v>
      </c>
      <c r="C105" s="139">
        <v>53384.78</v>
      </c>
      <c r="D105" s="139">
        <v>53384.78</v>
      </c>
      <c r="E105" s="139">
        <v>3041.8361199999999</v>
      </c>
      <c r="F105" s="335">
        <f t="shared" si="3"/>
        <v>5.6979463435083935E-2</v>
      </c>
      <c r="G105" s="335">
        <f t="shared" si="4"/>
        <v>5.6979463435083935E-2</v>
      </c>
    </row>
    <row r="106" spans="1:8" s="36" customFormat="1" ht="15.75" x14ac:dyDescent="0.25">
      <c r="A106" s="32" t="s">
        <v>194</v>
      </c>
      <c r="B106" s="33" t="s">
        <v>195</v>
      </c>
      <c r="C106" s="138">
        <v>21081220.238740001</v>
      </c>
      <c r="D106" s="138">
        <v>21277289.0123</v>
      </c>
      <c r="E106" s="138">
        <v>3747705.1811199998</v>
      </c>
      <c r="F106" s="334">
        <f t="shared" si="3"/>
        <v>0.1777745850893874</v>
      </c>
      <c r="G106" s="334">
        <f t="shared" si="4"/>
        <v>0.17613640435835234</v>
      </c>
      <c r="H106" s="34"/>
    </row>
    <row r="107" spans="1:8" s="36" customFormat="1" ht="15.75" x14ac:dyDescent="0.25">
      <c r="A107" s="39" t="s">
        <v>196</v>
      </c>
      <c r="B107" s="38" t="s">
        <v>197</v>
      </c>
      <c r="C107" s="139">
        <v>4740306.8201800007</v>
      </c>
      <c r="D107" s="139">
        <v>4787766.0494499998</v>
      </c>
      <c r="E107" s="139">
        <v>1027577.77278</v>
      </c>
      <c r="F107" s="335">
        <f t="shared" si="3"/>
        <v>0.21677452784395512</v>
      </c>
      <c r="G107" s="335">
        <f t="shared" si="4"/>
        <v>0.2146257277750746</v>
      </c>
      <c r="H107" s="34"/>
    </row>
    <row r="108" spans="1:8" ht="15.75" x14ac:dyDescent="0.25">
      <c r="A108" s="37" t="s">
        <v>198</v>
      </c>
      <c r="B108" s="38" t="s">
        <v>199</v>
      </c>
      <c r="C108" s="139">
        <v>13612798.610850001</v>
      </c>
      <c r="D108" s="139">
        <v>13751051.679299999</v>
      </c>
      <c r="E108" s="139">
        <v>2174710.1749299997</v>
      </c>
      <c r="F108" s="335">
        <f t="shared" si="3"/>
        <v>0.15975481876273845</v>
      </c>
      <c r="G108" s="335">
        <f t="shared" si="4"/>
        <v>0.1581486438745392</v>
      </c>
    </row>
    <row r="109" spans="1:8" ht="15.75" x14ac:dyDescent="0.25">
      <c r="A109" s="39" t="s">
        <v>200</v>
      </c>
      <c r="B109" s="38" t="s">
        <v>201</v>
      </c>
      <c r="C109" s="139">
        <v>1204549.9186600002</v>
      </c>
      <c r="D109" s="139">
        <v>1207797.8987499999</v>
      </c>
      <c r="E109" s="139">
        <v>267153.23751000001</v>
      </c>
      <c r="F109" s="335">
        <f t="shared" si="3"/>
        <v>0.22178677145003192</v>
      </c>
      <c r="G109" s="335">
        <f t="shared" si="4"/>
        <v>0.22119034797666726</v>
      </c>
    </row>
    <row r="110" spans="1:8" ht="15.75" x14ac:dyDescent="0.25">
      <c r="A110" s="37" t="s">
        <v>202</v>
      </c>
      <c r="B110" s="38" t="s">
        <v>203</v>
      </c>
      <c r="C110" s="139">
        <v>673218.9</v>
      </c>
      <c r="D110" s="139">
        <v>675218.9</v>
      </c>
      <c r="E110" s="139">
        <v>136419.03178999998</v>
      </c>
      <c r="F110" s="335">
        <f t="shared" si="3"/>
        <v>0.20263696071218437</v>
      </c>
      <c r="G110" s="335">
        <f t="shared" si="4"/>
        <v>0.20203674954892403</v>
      </c>
    </row>
    <row r="111" spans="1:8" ht="47.25" x14ac:dyDescent="0.25">
      <c r="A111" s="37" t="s">
        <v>204</v>
      </c>
      <c r="B111" s="38" t="s">
        <v>205</v>
      </c>
      <c r="C111" s="139">
        <v>67490.399999999994</v>
      </c>
      <c r="D111" s="139">
        <v>67490.399999999994</v>
      </c>
      <c r="E111" s="139">
        <v>8986.5327600000001</v>
      </c>
      <c r="F111" s="335">
        <f t="shared" si="3"/>
        <v>0.13315275594751255</v>
      </c>
      <c r="G111" s="335">
        <f t="shared" si="4"/>
        <v>0.13315275594751255</v>
      </c>
    </row>
    <row r="112" spans="1:8" ht="15.75" x14ac:dyDescent="0.25">
      <c r="A112" s="18" t="s">
        <v>206</v>
      </c>
      <c r="B112" s="38" t="s">
        <v>207</v>
      </c>
      <c r="C112" s="139">
        <v>2193.6</v>
      </c>
      <c r="D112" s="139">
        <v>2193.6</v>
      </c>
      <c r="E112" s="139">
        <v>429.36</v>
      </c>
      <c r="F112" s="335">
        <f t="shared" si="3"/>
        <v>0.19573304157549234</v>
      </c>
      <c r="G112" s="335">
        <f t="shared" si="4"/>
        <v>0.19573304157549234</v>
      </c>
    </row>
    <row r="113" spans="1:8" ht="15.75" x14ac:dyDescent="0.25">
      <c r="A113" s="18" t="s">
        <v>208</v>
      </c>
      <c r="B113" s="38" t="s">
        <v>209</v>
      </c>
      <c r="C113" s="139">
        <v>261918.61984</v>
      </c>
      <c r="D113" s="139">
        <v>266428.54227999999</v>
      </c>
      <c r="E113" s="139">
        <v>54283.906409999996</v>
      </c>
      <c r="F113" s="335">
        <f t="shared" si="3"/>
        <v>0.20725485818137243</v>
      </c>
      <c r="G113" s="335">
        <f t="shared" si="4"/>
        <v>0.20374658790480096</v>
      </c>
    </row>
    <row r="114" spans="1:8" ht="15.75" x14ac:dyDescent="0.25">
      <c r="A114" s="37" t="s">
        <v>212</v>
      </c>
      <c r="B114" s="38" t="s">
        <v>213</v>
      </c>
      <c r="C114" s="139">
        <v>518743.36920999998</v>
      </c>
      <c r="D114" s="139">
        <v>519341.94251999998</v>
      </c>
      <c r="E114" s="139">
        <v>78145.164940000002</v>
      </c>
      <c r="F114" s="335">
        <f t="shared" si="3"/>
        <v>0.15064320737055037</v>
      </c>
      <c r="G114" s="335">
        <f t="shared" si="4"/>
        <v>0.15046958187281517</v>
      </c>
    </row>
    <row r="115" spans="1:8" s="36" customFormat="1" ht="15.75" x14ac:dyDescent="0.25">
      <c r="A115" s="32" t="s">
        <v>214</v>
      </c>
      <c r="B115" s="33" t="s">
        <v>215</v>
      </c>
      <c r="C115" s="138">
        <v>2270205.6094</v>
      </c>
      <c r="D115" s="138">
        <v>2291155.03688</v>
      </c>
      <c r="E115" s="138">
        <v>342158.26312000002</v>
      </c>
      <c r="F115" s="334">
        <f t="shared" si="3"/>
        <v>0.15071686093244663</v>
      </c>
      <c r="G115" s="334">
        <f t="shared" si="4"/>
        <v>0.14933876477688607</v>
      </c>
      <c r="H115" s="34"/>
    </row>
    <row r="116" spans="1:8" ht="15.75" x14ac:dyDescent="0.25">
      <c r="A116" s="37" t="s">
        <v>216</v>
      </c>
      <c r="B116" s="38" t="s">
        <v>217</v>
      </c>
      <c r="C116" s="139">
        <v>2119204.43194</v>
      </c>
      <c r="D116" s="139">
        <v>2139131.21276</v>
      </c>
      <c r="E116" s="139">
        <v>311084.52333999996</v>
      </c>
      <c r="F116" s="335">
        <f t="shared" si="3"/>
        <v>0.14679306944220638</v>
      </c>
      <c r="G116" s="335">
        <f t="shared" si="4"/>
        <v>0.1454256389156349</v>
      </c>
    </row>
    <row r="117" spans="1:8" ht="15.75" x14ac:dyDescent="0.25">
      <c r="A117" s="37" t="s">
        <v>218</v>
      </c>
      <c r="B117" s="38" t="s">
        <v>219</v>
      </c>
      <c r="C117" s="139">
        <v>31953.633610000001</v>
      </c>
      <c r="D117" s="139">
        <v>31953.633610000001</v>
      </c>
      <c r="E117" s="139">
        <v>5638.9778799999995</v>
      </c>
      <c r="F117" s="335">
        <f t="shared" si="3"/>
        <v>0.17647376034991094</v>
      </c>
      <c r="G117" s="335">
        <f t="shared" si="4"/>
        <v>0.17647376034991094</v>
      </c>
    </row>
    <row r="118" spans="1:8" ht="31.5" x14ac:dyDescent="0.25">
      <c r="A118" s="37" t="s">
        <v>220</v>
      </c>
      <c r="B118" s="38" t="s">
        <v>221</v>
      </c>
      <c r="C118" s="139">
        <v>119047.54384999999</v>
      </c>
      <c r="D118" s="139">
        <v>120070.19051</v>
      </c>
      <c r="E118" s="139">
        <v>25434.761899999998</v>
      </c>
      <c r="F118" s="335">
        <f t="shared" si="3"/>
        <v>0.21365213491550755</v>
      </c>
      <c r="G118" s="335">
        <f t="shared" si="4"/>
        <v>0.21183244393937789</v>
      </c>
    </row>
    <row r="119" spans="1:8" s="36" customFormat="1" ht="15.75" x14ac:dyDescent="0.25">
      <c r="A119" s="32" t="s">
        <v>222</v>
      </c>
      <c r="B119" s="33" t="s">
        <v>223</v>
      </c>
      <c r="C119" s="138">
        <v>5113116.5357900001</v>
      </c>
      <c r="D119" s="138">
        <v>5113116.4289999995</v>
      </c>
      <c r="E119" s="138">
        <v>982282.09609999997</v>
      </c>
      <c r="F119" s="334">
        <f t="shared" si="3"/>
        <v>0.19211025002547352</v>
      </c>
      <c r="G119" s="334">
        <f t="shared" si="4"/>
        <v>0.19211025403779242</v>
      </c>
      <c r="H119" s="34"/>
    </row>
    <row r="120" spans="1:8" ht="15.75" x14ac:dyDescent="0.25">
      <c r="A120" s="37" t="s">
        <v>224</v>
      </c>
      <c r="B120" s="38" t="s">
        <v>225</v>
      </c>
      <c r="C120" s="139">
        <v>1711111.93756</v>
      </c>
      <c r="D120" s="139">
        <v>1711111.93756</v>
      </c>
      <c r="E120" s="139">
        <v>370094.15025000001</v>
      </c>
      <c r="F120" s="335">
        <f t="shared" si="3"/>
        <v>0.21628868464195533</v>
      </c>
      <c r="G120" s="335">
        <f t="shared" si="4"/>
        <v>0.21628868464195533</v>
      </c>
    </row>
    <row r="121" spans="1:8" ht="15.75" x14ac:dyDescent="0.25">
      <c r="A121" s="37" t="s">
        <v>226</v>
      </c>
      <c r="B121" s="38" t="s">
        <v>227</v>
      </c>
      <c r="C121" s="139">
        <v>1627967.89433</v>
      </c>
      <c r="D121" s="139">
        <v>1627967.87433</v>
      </c>
      <c r="E121" s="139">
        <v>261953.94309000002</v>
      </c>
      <c r="F121" s="335">
        <f t="shared" si="3"/>
        <v>0.16090854371413063</v>
      </c>
      <c r="G121" s="335">
        <f t="shared" si="4"/>
        <v>0.16090854569093307</v>
      </c>
    </row>
    <row r="122" spans="1:8" ht="15.75" x14ac:dyDescent="0.25">
      <c r="A122" s="37" t="s">
        <v>228</v>
      </c>
      <c r="B122" s="38" t="s">
        <v>229</v>
      </c>
      <c r="C122" s="139">
        <v>220672.4</v>
      </c>
      <c r="D122" s="139">
        <v>220672.4</v>
      </c>
      <c r="E122" s="139">
        <v>42686.84474</v>
      </c>
      <c r="F122" s="335">
        <f t="shared" si="3"/>
        <v>0.19343988980950949</v>
      </c>
      <c r="G122" s="335">
        <f t="shared" si="4"/>
        <v>0.19343988980950949</v>
      </c>
    </row>
    <row r="123" spans="1:8" ht="15.75" x14ac:dyDescent="0.25">
      <c r="A123" s="37" t="s">
        <v>230</v>
      </c>
      <c r="B123" s="38" t="s">
        <v>231</v>
      </c>
      <c r="C123" s="139">
        <v>104076.33906999999</v>
      </c>
      <c r="D123" s="139">
        <v>104076.33906999999</v>
      </c>
      <c r="E123" s="139">
        <v>21295.78255</v>
      </c>
      <c r="F123" s="335">
        <f t="shared" si="3"/>
        <v>0.20461694502606223</v>
      </c>
      <c r="G123" s="335">
        <f t="shared" si="4"/>
        <v>0.20461694502606223</v>
      </c>
    </row>
    <row r="124" spans="1:8" ht="47.25" x14ac:dyDescent="0.25">
      <c r="A124" s="37" t="s">
        <v>232</v>
      </c>
      <c r="B124" s="38" t="s">
        <v>233</v>
      </c>
      <c r="C124" s="139">
        <v>156695.29999999999</v>
      </c>
      <c r="D124" s="139">
        <v>156695.29999999999</v>
      </c>
      <c r="E124" s="139">
        <v>48240.186580000001</v>
      </c>
      <c r="F124" s="335">
        <f t="shared" si="3"/>
        <v>0.30785981825874809</v>
      </c>
      <c r="G124" s="335">
        <f t="shared" si="4"/>
        <v>0.30785981825874809</v>
      </c>
    </row>
    <row r="125" spans="1:8" ht="31.5" x14ac:dyDescent="0.25">
      <c r="A125" s="37" t="s">
        <v>234</v>
      </c>
      <c r="B125" s="38" t="s">
        <v>235</v>
      </c>
      <c r="C125" s="139">
        <v>1292592.6648299999</v>
      </c>
      <c r="D125" s="139">
        <v>1292592.5780400001</v>
      </c>
      <c r="E125" s="139">
        <v>238011.18888999999</v>
      </c>
      <c r="F125" s="335">
        <f t="shared" si="3"/>
        <v>0.18413472036939255</v>
      </c>
      <c r="G125" s="335">
        <f t="shared" si="4"/>
        <v>0.18413473273295755</v>
      </c>
    </row>
    <row r="126" spans="1:8" s="36" customFormat="1" ht="15.75" x14ac:dyDescent="0.25">
      <c r="A126" s="32" t="s">
        <v>236</v>
      </c>
      <c r="B126" s="33" t="s">
        <v>237</v>
      </c>
      <c r="C126" s="138">
        <v>16513960.792680001</v>
      </c>
      <c r="D126" s="138">
        <v>16685666.062450001</v>
      </c>
      <c r="E126" s="138">
        <v>3868398.30694</v>
      </c>
      <c r="F126" s="334">
        <f t="shared" si="3"/>
        <v>0.23425018113490442</v>
      </c>
      <c r="G126" s="334">
        <f t="shared" si="4"/>
        <v>0.23183960966626183</v>
      </c>
      <c r="H126" s="34"/>
    </row>
    <row r="127" spans="1:8" ht="15.75" x14ac:dyDescent="0.25">
      <c r="A127" s="37" t="s">
        <v>238</v>
      </c>
      <c r="B127" s="38" t="s">
        <v>239</v>
      </c>
      <c r="C127" s="139">
        <v>5216580.6971400008</v>
      </c>
      <c r="D127" s="139">
        <v>5216314.2058800003</v>
      </c>
      <c r="E127" s="139">
        <v>998949.52335000003</v>
      </c>
      <c r="F127" s="335">
        <f t="shared" si="3"/>
        <v>0.19149507720597053</v>
      </c>
      <c r="G127" s="335">
        <f t="shared" si="4"/>
        <v>0.1915048603138115</v>
      </c>
    </row>
    <row r="128" spans="1:8" ht="15.75" x14ac:dyDescent="0.25">
      <c r="A128" s="37" t="s">
        <v>240</v>
      </c>
      <c r="B128" s="38" t="s">
        <v>241</v>
      </c>
      <c r="C128" s="139">
        <v>1484937.11</v>
      </c>
      <c r="D128" s="139">
        <v>1486809.9024400001</v>
      </c>
      <c r="E128" s="139">
        <v>275416.13577999995</v>
      </c>
      <c r="F128" s="335">
        <f t="shared" si="3"/>
        <v>0.18547326612370804</v>
      </c>
      <c r="G128" s="335">
        <f t="shared" si="4"/>
        <v>0.18523964316353772</v>
      </c>
    </row>
    <row r="129" spans="1:8" ht="15.75" x14ac:dyDescent="0.25">
      <c r="A129" s="37" t="s">
        <v>242</v>
      </c>
      <c r="B129" s="38" t="s">
        <v>243</v>
      </c>
      <c r="C129" s="139">
        <v>6321562.6050000004</v>
      </c>
      <c r="D129" s="139">
        <v>6487070.75</v>
      </c>
      <c r="E129" s="139">
        <v>1837210.1944899999</v>
      </c>
      <c r="F129" s="335">
        <f t="shared" si="3"/>
        <v>0.29062595900527349</v>
      </c>
      <c r="G129" s="335">
        <f t="shared" si="4"/>
        <v>0.28321106170916971</v>
      </c>
    </row>
    <row r="130" spans="1:8" ht="15.75" x14ac:dyDescent="0.25">
      <c r="A130" s="37" t="s">
        <v>244</v>
      </c>
      <c r="B130" s="38" t="s">
        <v>245</v>
      </c>
      <c r="C130" s="139">
        <v>3203901.88454</v>
      </c>
      <c r="D130" s="139">
        <v>3203492.7081300002</v>
      </c>
      <c r="E130" s="139">
        <v>698486.31726000004</v>
      </c>
      <c r="F130" s="335">
        <f t="shared" si="3"/>
        <v>0.21801114467033225</v>
      </c>
      <c r="G130" s="335">
        <f t="shared" si="4"/>
        <v>0.21803899084500583</v>
      </c>
    </row>
    <row r="131" spans="1:8" ht="31.5" x14ac:dyDescent="0.25">
      <c r="A131" s="37" t="s">
        <v>246</v>
      </c>
      <c r="B131" s="38" t="s">
        <v>247</v>
      </c>
      <c r="C131" s="139">
        <v>286978.49599999998</v>
      </c>
      <c r="D131" s="139">
        <v>291978.49599999998</v>
      </c>
      <c r="E131" s="139">
        <v>58336.136060000004</v>
      </c>
      <c r="F131" s="335">
        <f t="shared" si="3"/>
        <v>0.2032770290217146</v>
      </c>
      <c r="G131" s="335">
        <f t="shared" si="4"/>
        <v>0.19979600162061253</v>
      </c>
    </row>
    <row r="132" spans="1:8" s="36" customFormat="1" ht="15.75" x14ac:dyDescent="0.25">
      <c r="A132" s="32" t="s">
        <v>248</v>
      </c>
      <c r="B132" s="33" t="s">
        <v>249</v>
      </c>
      <c r="C132" s="138">
        <v>1875910.89347</v>
      </c>
      <c r="D132" s="138">
        <v>1879044.11791</v>
      </c>
      <c r="E132" s="138">
        <v>438434.76329000003</v>
      </c>
      <c r="F132" s="334">
        <f t="shared" si="3"/>
        <v>0.23371833108714318</v>
      </c>
      <c r="G132" s="334">
        <f t="shared" si="4"/>
        <v>0.23332861592289639</v>
      </c>
      <c r="H132" s="34"/>
    </row>
    <row r="133" spans="1:8" ht="15.75" x14ac:dyDescent="0.25">
      <c r="A133" s="37" t="s">
        <v>250</v>
      </c>
      <c r="B133" s="38" t="s">
        <v>251</v>
      </c>
      <c r="C133" s="139">
        <v>12726.976480000001</v>
      </c>
      <c r="D133" s="139">
        <v>12676.976480000001</v>
      </c>
      <c r="E133" s="139">
        <v>3280.5890899999999</v>
      </c>
      <c r="F133" s="335">
        <f t="shared" si="3"/>
        <v>0.25776657127915109</v>
      </c>
      <c r="G133" s="335">
        <f t="shared" si="4"/>
        <v>0.25878324340000664</v>
      </c>
    </row>
    <row r="134" spans="1:8" ht="15.75" x14ac:dyDescent="0.25">
      <c r="A134" s="37" t="s">
        <v>252</v>
      </c>
      <c r="B134" s="38" t="s">
        <v>253</v>
      </c>
      <c r="C134" s="139">
        <v>555446.03975</v>
      </c>
      <c r="D134" s="139">
        <v>552155.41467999993</v>
      </c>
      <c r="E134" s="139">
        <v>124218.60764</v>
      </c>
      <c r="F134" s="335">
        <f t="shared" si="3"/>
        <v>0.22363757908132606</v>
      </c>
      <c r="G134" s="335">
        <f t="shared" si="4"/>
        <v>0.22497036946018276</v>
      </c>
    </row>
    <row r="135" spans="1:8" ht="15.75" x14ac:dyDescent="0.25">
      <c r="A135" s="37" t="s">
        <v>254</v>
      </c>
      <c r="B135" s="38" t="s">
        <v>255</v>
      </c>
      <c r="C135" s="139">
        <v>1251207.41612</v>
      </c>
      <c r="D135" s="139">
        <v>1257681.26563</v>
      </c>
      <c r="E135" s="139">
        <v>299541.60354000004</v>
      </c>
      <c r="F135" s="335">
        <f t="shared" si="3"/>
        <v>0.23940203652954675</v>
      </c>
      <c r="G135" s="335">
        <f t="shared" si="4"/>
        <v>0.23816972688223442</v>
      </c>
    </row>
    <row r="136" spans="1:8" ht="31.5" x14ac:dyDescent="0.25">
      <c r="A136" s="37" t="s">
        <v>256</v>
      </c>
      <c r="B136" s="38" t="s">
        <v>257</v>
      </c>
      <c r="C136" s="139">
        <v>56530.46112</v>
      </c>
      <c r="D136" s="139">
        <v>56530.46112</v>
      </c>
      <c r="E136" s="139">
        <v>11393.963019999999</v>
      </c>
      <c r="F136" s="335">
        <f t="shared" si="3"/>
        <v>0.20155439729765287</v>
      </c>
      <c r="G136" s="335">
        <f t="shared" si="4"/>
        <v>0.20155439729765287</v>
      </c>
    </row>
    <row r="137" spans="1:8" s="36" customFormat="1" ht="15.75" x14ac:dyDescent="0.25">
      <c r="A137" s="32" t="s">
        <v>258</v>
      </c>
      <c r="B137" s="33" t="s">
        <v>259</v>
      </c>
      <c r="C137" s="138">
        <v>480006.31248999998</v>
      </c>
      <c r="D137" s="138">
        <v>480214.54460000002</v>
      </c>
      <c r="E137" s="138">
        <v>86573.999430000011</v>
      </c>
      <c r="F137" s="334">
        <f t="shared" ref="F137:F148" si="5">IFERROR(E137/C137,"")</f>
        <v>0.18036012689271377</v>
      </c>
      <c r="G137" s="334">
        <f t="shared" ref="G137:G148" si="6">IFERROR(E137/D137,"")</f>
        <v>0.1802819185789401</v>
      </c>
      <c r="H137" s="34"/>
    </row>
    <row r="138" spans="1:8" ht="15.75" x14ac:dyDescent="0.25">
      <c r="A138" s="37" t="s">
        <v>260</v>
      </c>
      <c r="B138" s="38" t="s">
        <v>261</v>
      </c>
      <c r="C138" s="139">
        <v>144580.55100000001</v>
      </c>
      <c r="D138" s="139">
        <v>144279.25099999999</v>
      </c>
      <c r="E138" s="139">
        <v>23292.314420000002</v>
      </c>
      <c r="F138" s="335">
        <f t="shared" si="5"/>
        <v>0.16110268123130891</v>
      </c>
      <c r="G138" s="335">
        <f t="shared" si="6"/>
        <v>0.16143911379190626</v>
      </c>
    </row>
    <row r="139" spans="1:8" ht="15.75" x14ac:dyDescent="0.25">
      <c r="A139" s="37" t="s">
        <v>262</v>
      </c>
      <c r="B139" s="38" t="s">
        <v>263</v>
      </c>
      <c r="C139" s="139">
        <v>310472.59448999999</v>
      </c>
      <c r="D139" s="139">
        <v>310982.12660000002</v>
      </c>
      <c r="E139" s="139">
        <v>59586.501250000001</v>
      </c>
      <c r="F139" s="335">
        <f t="shared" si="5"/>
        <v>0.19192193548638389</v>
      </c>
      <c r="G139" s="335">
        <f t="shared" si="6"/>
        <v>0.19160747886531432</v>
      </c>
    </row>
    <row r="140" spans="1:8" ht="31.5" x14ac:dyDescent="0.25">
      <c r="A140" s="37" t="s">
        <v>264</v>
      </c>
      <c r="B140" s="38" t="s">
        <v>265</v>
      </c>
      <c r="C140" s="139">
        <v>24953.167000000001</v>
      </c>
      <c r="D140" s="139">
        <v>24953.167000000001</v>
      </c>
      <c r="E140" s="139">
        <v>3695.1837599999999</v>
      </c>
      <c r="F140" s="335">
        <f t="shared" si="5"/>
        <v>0.14808476054362157</v>
      </c>
      <c r="G140" s="335">
        <f t="shared" si="6"/>
        <v>0.14808476054362157</v>
      </c>
    </row>
    <row r="141" spans="1:8" s="36" customFormat="1" ht="31.5" x14ac:dyDescent="0.25">
      <c r="A141" s="32" t="s">
        <v>266</v>
      </c>
      <c r="B141" s="33" t="s">
        <v>267</v>
      </c>
      <c r="C141" s="138">
        <v>210304.41452000002</v>
      </c>
      <c r="D141" s="138">
        <v>210304.41452000002</v>
      </c>
      <c r="E141" s="138">
        <v>24972.958569999999</v>
      </c>
      <c r="F141" s="334">
        <f t="shared" si="5"/>
        <v>0.11874671593080165</v>
      </c>
      <c r="G141" s="334">
        <f t="shared" si="6"/>
        <v>0.11874671593080165</v>
      </c>
      <c r="H141" s="34"/>
    </row>
    <row r="142" spans="1:8" ht="31.5" x14ac:dyDescent="0.25">
      <c r="A142" s="37" t="s">
        <v>268</v>
      </c>
      <c r="B142" s="38" t="s">
        <v>269</v>
      </c>
      <c r="C142" s="139">
        <v>210304.41452000002</v>
      </c>
      <c r="D142" s="139">
        <v>210304.41452000002</v>
      </c>
      <c r="E142" s="139">
        <v>24972.958569999999</v>
      </c>
      <c r="F142" s="335">
        <f t="shared" si="5"/>
        <v>0.11874671593080165</v>
      </c>
      <c r="G142" s="335">
        <f t="shared" si="6"/>
        <v>0.11874671593080165</v>
      </c>
    </row>
    <row r="143" spans="1:8" s="36" customFormat="1" ht="63" outlineLevel="1" x14ac:dyDescent="0.25">
      <c r="A143" s="32" t="s">
        <v>338</v>
      </c>
      <c r="B143" s="33" t="s">
        <v>271</v>
      </c>
      <c r="C143" s="138">
        <v>15000</v>
      </c>
      <c r="D143" s="138">
        <v>15000</v>
      </c>
      <c r="E143" s="138">
        <v>0</v>
      </c>
      <c r="F143" s="334">
        <f t="shared" si="5"/>
        <v>0</v>
      </c>
      <c r="G143" s="334">
        <f t="shared" si="6"/>
        <v>0</v>
      </c>
      <c r="H143" s="34"/>
    </row>
    <row r="144" spans="1:8" ht="63" outlineLevel="1" x14ac:dyDescent="0.25">
      <c r="A144" s="37" t="s">
        <v>272</v>
      </c>
      <c r="B144" s="38" t="s">
        <v>273</v>
      </c>
      <c r="C144" s="139">
        <v>0</v>
      </c>
      <c r="D144" s="139">
        <v>0</v>
      </c>
      <c r="E144" s="139">
        <v>0</v>
      </c>
      <c r="F144" s="335" t="str">
        <f t="shared" si="5"/>
        <v/>
      </c>
      <c r="G144" s="335" t="str">
        <f t="shared" si="6"/>
        <v/>
      </c>
    </row>
    <row r="145" spans="1:9" ht="15.75" outlineLevel="1" x14ac:dyDescent="0.25">
      <c r="A145" s="37" t="s">
        <v>274</v>
      </c>
      <c r="B145" s="38" t="s">
        <v>275</v>
      </c>
      <c r="C145" s="139">
        <v>15000</v>
      </c>
      <c r="D145" s="139">
        <v>15000</v>
      </c>
      <c r="E145" s="139">
        <v>0</v>
      </c>
      <c r="F145" s="335">
        <f t="shared" si="5"/>
        <v>0</v>
      </c>
      <c r="G145" s="335">
        <f t="shared" si="6"/>
        <v>0</v>
      </c>
    </row>
    <row r="146" spans="1:9" ht="31.5" x14ac:dyDescent="0.25">
      <c r="A146" s="37" t="s">
        <v>276</v>
      </c>
      <c r="B146" s="38" t="s">
        <v>277</v>
      </c>
      <c r="C146" s="139">
        <v>0</v>
      </c>
      <c r="D146" s="139">
        <v>0</v>
      </c>
      <c r="E146" s="139">
        <v>0</v>
      </c>
      <c r="F146" s="335" t="str">
        <f t="shared" si="5"/>
        <v/>
      </c>
      <c r="G146" s="335" t="str">
        <f t="shared" si="6"/>
        <v/>
      </c>
    </row>
    <row r="147" spans="1:9" s="36" customFormat="1" ht="24" customHeight="1" x14ac:dyDescent="0.25">
      <c r="A147" s="32" t="s">
        <v>278</v>
      </c>
      <c r="B147" s="33" t="s">
        <v>279</v>
      </c>
      <c r="C147" s="138">
        <v>69668454.627450004</v>
      </c>
      <c r="D147" s="138">
        <v>71293822.302520007</v>
      </c>
      <c r="E147" s="138">
        <v>14538409.119129999</v>
      </c>
      <c r="F147" s="334">
        <f t="shared" si="5"/>
        <v>0.20867994269248127</v>
      </c>
      <c r="G147" s="334">
        <f t="shared" si="6"/>
        <v>0.20392242482720851</v>
      </c>
      <c r="H147" s="40"/>
      <c r="I147" s="35"/>
    </row>
    <row r="148" spans="1:9" s="36" customFormat="1" ht="31.5" x14ac:dyDescent="0.25">
      <c r="A148" s="32" t="s">
        <v>339</v>
      </c>
      <c r="B148" s="33" t="s">
        <v>281</v>
      </c>
      <c r="C148" s="295">
        <f>-C147+C64</f>
        <v>-3210235.6287299991</v>
      </c>
      <c r="D148" s="138">
        <v>-3458837.1415500003</v>
      </c>
      <c r="E148" s="138">
        <v>1069857.6497299999</v>
      </c>
      <c r="F148" s="334"/>
      <c r="G148" s="334"/>
      <c r="H148" s="41"/>
    </row>
    <row r="149" spans="1:9" s="3" customFormat="1" ht="15.75" outlineLevel="1" x14ac:dyDescent="0.25">
      <c r="A149" s="6"/>
      <c r="B149" s="6"/>
      <c r="C149" s="113"/>
      <c r="D149" s="112"/>
      <c r="E149" s="113"/>
      <c r="F149" s="126"/>
      <c r="G149" s="129"/>
    </row>
    <row r="150" spans="1:9" ht="15.75" outlineLevel="1" x14ac:dyDescent="0.25">
      <c r="A150" s="306" t="s">
        <v>282</v>
      </c>
      <c r="B150" s="306"/>
      <c r="C150" s="306"/>
      <c r="D150" s="306"/>
      <c r="E150" s="306"/>
      <c r="F150" s="126"/>
    </row>
    <row r="151" spans="1:9" ht="31.5" x14ac:dyDescent="0.25">
      <c r="A151" s="42" t="s">
        <v>283</v>
      </c>
      <c r="B151" s="43" t="s">
        <v>284</v>
      </c>
      <c r="C151" s="150">
        <f>C153+C156+C159+C164</f>
        <v>3210235.4887299971</v>
      </c>
      <c r="D151" s="150">
        <v>3458837.1415499998</v>
      </c>
      <c r="E151" s="224">
        <v>-1069857.6497299999</v>
      </c>
      <c r="F151" s="143"/>
    </row>
    <row r="152" spans="1:9" ht="47.25" x14ac:dyDescent="0.25">
      <c r="A152" s="44" t="s">
        <v>285</v>
      </c>
      <c r="B152" s="45" t="s">
        <v>286</v>
      </c>
      <c r="C152" s="151">
        <v>1826196.52571</v>
      </c>
      <c r="D152" s="151">
        <v>1696196.52571</v>
      </c>
      <c r="E152" s="151">
        <v>748785.9142</v>
      </c>
      <c r="F152" s="144"/>
    </row>
    <row r="153" spans="1:9" ht="31.5" x14ac:dyDescent="0.25">
      <c r="A153" s="46" t="s">
        <v>287</v>
      </c>
      <c r="B153" s="47" t="s">
        <v>288</v>
      </c>
      <c r="C153" s="152">
        <v>875119.3</v>
      </c>
      <c r="D153" s="152">
        <v>745119.3</v>
      </c>
      <c r="E153" s="225">
        <v>131000</v>
      </c>
      <c r="F153" s="143"/>
    </row>
    <row r="154" spans="1:9" ht="47.25" x14ac:dyDescent="0.25">
      <c r="A154" s="44" t="s">
        <v>289</v>
      </c>
      <c r="B154" s="45" t="s">
        <v>290</v>
      </c>
      <c r="C154" s="153">
        <v>1590119.3</v>
      </c>
      <c r="D154" s="155">
        <v>1595119.3</v>
      </c>
      <c r="E154" s="226">
        <v>171000</v>
      </c>
      <c r="F154" s="145"/>
    </row>
    <row r="155" spans="1:9" ht="47.25" x14ac:dyDescent="0.25">
      <c r="A155" s="44" t="s">
        <v>291</v>
      </c>
      <c r="B155" s="45" t="s">
        <v>292</v>
      </c>
      <c r="C155" s="153">
        <v>-715000</v>
      </c>
      <c r="D155" s="155">
        <v>-850000</v>
      </c>
      <c r="E155" s="226">
        <v>-40000</v>
      </c>
      <c r="F155" s="145"/>
    </row>
    <row r="156" spans="1:9" ht="47.25" x14ac:dyDescent="0.25">
      <c r="A156" s="46" t="s">
        <v>293</v>
      </c>
      <c r="B156" s="47" t="s">
        <v>294</v>
      </c>
      <c r="C156" s="152">
        <v>951077.22571000003</v>
      </c>
      <c r="D156" s="152">
        <v>951077.22571000003</v>
      </c>
      <c r="E156" s="152">
        <v>0</v>
      </c>
      <c r="F156" s="143"/>
    </row>
    <row r="157" spans="1:9" ht="63" x14ac:dyDescent="0.25">
      <c r="A157" s="44" t="s">
        <v>295</v>
      </c>
      <c r="B157" s="45" t="s">
        <v>296</v>
      </c>
      <c r="C157" s="153">
        <v>6803594.0999999996</v>
      </c>
      <c r="D157" s="155">
        <v>7153594.0899999999</v>
      </c>
      <c r="E157" s="226">
        <v>0</v>
      </c>
      <c r="F157" s="145"/>
    </row>
    <row r="158" spans="1:9" ht="78.75" x14ac:dyDescent="0.25">
      <c r="A158" s="44" t="s">
        <v>297</v>
      </c>
      <c r="B158" s="45" t="s">
        <v>298</v>
      </c>
      <c r="C158" s="153">
        <v>-5852516.8599999994</v>
      </c>
      <c r="D158" s="155">
        <v>-6202516.8642899999</v>
      </c>
      <c r="E158" s="151">
        <v>0</v>
      </c>
      <c r="F158" s="145"/>
    </row>
    <row r="159" spans="1:9" ht="47.25" x14ac:dyDescent="0.25">
      <c r="A159" s="46" t="s">
        <v>299</v>
      </c>
      <c r="B159" s="47" t="s">
        <v>300</v>
      </c>
      <c r="C159" s="154">
        <v>0</v>
      </c>
      <c r="D159" s="154">
        <v>0</v>
      </c>
      <c r="E159" s="154">
        <v>617785.9142</v>
      </c>
      <c r="F159" s="146"/>
    </row>
    <row r="160" spans="1:9" ht="63" x14ac:dyDescent="0.25">
      <c r="A160" s="44" t="s">
        <v>301</v>
      </c>
      <c r="B160" s="45" t="s">
        <v>302</v>
      </c>
      <c r="C160" s="155">
        <v>0</v>
      </c>
      <c r="D160" s="153">
        <v>0</v>
      </c>
      <c r="E160" s="227">
        <v>0</v>
      </c>
      <c r="F160" s="145"/>
    </row>
    <row r="161" spans="1:6" ht="47.25" x14ac:dyDescent="0.25">
      <c r="A161" s="44" t="s">
        <v>303</v>
      </c>
      <c r="B161" s="45" t="s">
        <v>304</v>
      </c>
      <c r="C161" s="155">
        <v>0</v>
      </c>
      <c r="D161" s="153">
        <v>0</v>
      </c>
      <c r="E161" s="227">
        <v>0</v>
      </c>
      <c r="F161" s="145"/>
    </row>
    <row r="162" spans="1:6" ht="47.25" x14ac:dyDescent="0.25">
      <c r="A162" s="44" t="s">
        <v>305</v>
      </c>
      <c r="B162" s="45" t="s">
        <v>306</v>
      </c>
      <c r="C162" s="155">
        <v>0</v>
      </c>
      <c r="D162" s="153">
        <v>0</v>
      </c>
      <c r="E162" s="227">
        <v>0</v>
      </c>
      <c r="F162" s="145"/>
    </row>
    <row r="163" spans="1:6" ht="31.5" x14ac:dyDescent="0.25">
      <c r="A163" s="44" t="s">
        <v>307</v>
      </c>
      <c r="B163" s="45" t="s">
        <v>340</v>
      </c>
      <c r="C163" s="156">
        <v>0</v>
      </c>
      <c r="D163" s="153">
        <v>0</v>
      </c>
      <c r="E163" s="226">
        <v>617785.9142</v>
      </c>
      <c r="F163" s="147"/>
    </row>
    <row r="164" spans="1:6" ht="31.5" x14ac:dyDescent="0.25">
      <c r="A164" s="46" t="s">
        <v>309</v>
      </c>
      <c r="B164" s="47" t="s">
        <v>341</v>
      </c>
      <c r="C164" s="152">
        <f>C165+C166</f>
        <v>1384038.9630199969</v>
      </c>
      <c r="D164" s="152">
        <v>1762640.6158399999</v>
      </c>
      <c r="E164" s="152">
        <v>-1818643.5639300002</v>
      </c>
      <c r="F164" s="143"/>
    </row>
    <row r="165" spans="1:6" ht="31.5" x14ac:dyDescent="0.25">
      <c r="A165" s="44" t="s">
        <v>311</v>
      </c>
      <c r="B165" s="45" t="s">
        <v>312</v>
      </c>
      <c r="C165" s="153">
        <v>-74851932.528720006</v>
      </c>
      <c r="D165" s="153">
        <v>-75245332.896310002</v>
      </c>
      <c r="E165" s="226">
        <v>-24973214.28486</v>
      </c>
      <c r="F165" s="145"/>
    </row>
    <row r="166" spans="1:6" ht="31.5" x14ac:dyDescent="0.25">
      <c r="A166" s="44" t="s">
        <v>313</v>
      </c>
      <c r="B166" s="45" t="s">
        <v>314</v>
      </c>
      <c r="C166" s="153">
        <v>76235971.491740003</v>
      </c>
      <c r="D166" s="153">
        <v>78315385.500009999</v>
      </c>
      <c r="E166" s="226">
        <v>23154570.720929999</v>
      </c>
      <c r="F166" s="145"/>
    </row>
    <row r="167" spans="1:6" x14ac:dyDescent="0.3">
      <c r="E167" s="122"/>
      <c r="F167" s="148"/>
    </row>
    <row r="169" spans="1:6" x14ac:dyDescent="0.3">
      <c r="D169" s="123"/>
    </row>
    <row r="174" spans="1:6" x14ac:dyDescent="0.3">
      <c r="F174" s="149" t="s">
        <v>342</v>
      </c>
    </row>
  </sheetData>
  <mergeCells count="17">
    <mergeCell ref="G7:G8"/>
    <mergeCell ref="A68:A69"/>
    <mergeCell ref="B68:B69"/>
    <mergeCell ref="E68:E69"/>
    <mergeCell ref="F68:F69"/>
    <mergeCell ref="G68:G69"/>
    <mergeCell ref="C68:D68"/>
    <mergeCell ref="A2:F2"/>
    <mergeCell ref="A3:F3"/>
    <mergeCell ref="A4:F4"/>
    <mergeCell ref="A5:F5"/>
    <mergeCell ref="A150:E150"/>
    <mergeCell ref="A7:A8"/>
    <mergeCell ref="B7:B8"/>
    <mergeCell ref="C7:D7"/>
    <mergeCell ref="E7:E8"/>
    <mergeCell ref="F7:F8"/>
  </mergeCells>
  <printOptions horizontalCentered="1"/>
  <pageMargins left="0.15763888888888899" right="0.196527777777778" top="0.196527777777778" bottom="0.27569444444444402" header="0.511811023622047" footer="0.511811023622047"/>
  <pageSetup paperSize="9" scale="69" orientation="portrait" horizontalDpi="300" verticalDpi="300" r:id="rId1"/>
  <rowBreaks count="2" manualBreakCount="2">
    <brk id="136" max="16383" man="1"/>
    <brk id="1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1"/>
  <sheetViews>
    <sheetView zoomScale="85" zoomScaleNormal="85" workbookViewId="0">
      <pane xSplit="4" ySplit="4" topLeftCell="E44" activePane="bottomRight" state="frozen"/>
      <selection pane="topRight" activeCell="E1" sqref="E1"/>
      <selection pane="bottomLeft" activeCell="A5" sqref="A5"/>
      <selection pane="bottomRight" activeCell="K8" sqref="K8"/>
    </sheetView>
  </sheetViews>
  <sheetFormatPr defaultColWidth="8" defaultRowHeight="15" outlineLevelCol="1" x14ac:dyDescent="0.25"/>
  <cols>
    <col min="1" max="1" width="6.25" style="237" hidden="1" customWidth="1" outlineLevel="1"/>
    <col min="2" max="2" width="4.875" style="231" customWidth="1" collapsed="1"/>
    <col min="3" max="3" width="44.625" style="232" customWidth="1"/>
    <col min="4" max="4" width="12.75" style="229" customWidth="1" outlineLevel="1"/>
    <col min="5" max="5" width="13.125" style="229" customWidth="1"/>
    <col min="6" max="6" width="13.75" style="229" customWidth="1"/>
    <col min="7" max="7" width="14.75" style="229" customWidth="1"/>
    <col min="8" max="9" width="14.25" style="236" customWidth="1"/>
    <col min="10" max="10" width="15.625" style="236" customWidth="1"/>
    <col min="11" max="11" width="14.25" style="236" customWidth="1"/>
    <col min="12" max="12" width="14.75" style="236" customWidth="1"/>
    <col min="13" max="13" width="15.375" style="236" customWidth="1"/>
    <col min="14" max="14" width="9.5" style="229" customWidth="1"/>
    <col min="15" max="15" width="11.5" style="229" customWidth="1"/>
    <col min="16" max="16" width="16.125" style="229" customWidth="1"/>
    <col min="17" max="17" width="9.875" style="229" bestFit="1" customWidth="1"/>
    <col min="18" max="16384" width="8" style="229"/>
  </cols>
  <sheetData>
    <row r="1" spans="1:16" ht="20.25" customHeight="1" x14ac:dyDescent="0.25">
      <c r="A1" s="308" t="s">
        <v>433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6" ht="16.5" customHeight="1" x14ac:dyDescent="0.25">
      <c r="A2" s="230"/>
      <c r="D2" s="233"/>
      <c r="E2" s="234"/>
      <c r="F2" s="235"/>
      <c r="G2" s="235"/>
      <c r="H2" s="235"/>
      <c r="I2" s="235"/>
      <c r="J2" s="235"/>
      <c r="L2" s="309"/>
      <c r="M2" s="309"/>
      <c r="O2" s="309" t="s">
        <v>343</v>
      </c>
      <c r="P2" s="309"/>
    </row>
    <row r="3" spans="1:16" ht="36.75" customHeight="1" x14ac:dyDescent="0.25">
      <c r="B3" s="310" t="s">
        <v>344</v>
      </c>
      <c r="C3" s="311" t="s">
        <v>345</v>
      </c>
      <c r="D3" s="311" t="s">
        <v>346</v>
      </c>
      <c r="E3" s="313" t="s">
        <v>434</v>
      </c>
      <c r="F3" s="314"/>
      <c r="G3" s="315"/>
      <c r="H3" s="313" t="s">
        <v>428</v>
      </c>
      <c r="I3" s="314"/>
      <c r="J3" s="315"/>
      <c r="K3" s="313" t="s">
        <v>435</v>
      </c>
      <c r="L3" s="314"/>
      <c r="M3" s="315"/>
      <c r="N3" s="313" t="s">
        <v>348</v>
      </c>
      <c r="O3" s="314"/>
      <c r="P3" s="315"/>
    </row>
    <row r="4" spans="1:16" ht="82.5" x14ac:dyDescent="0.25">
      <c r="B4" s="310"/>
      <c r="C4" s="311"/>
      <c r="D4" s="311"/>
      <c r="E4" s="312" t="s">
        <v>347</v>
      </c>
      <c r="F4" s="293" t="s">
        <v>351</v>
      </c>
      <c r="G4" s="293" t="s">
        <v>350</v>
      </c>
      <c r="H4" s="312" t="s">
        <v>347</v>
      </c>
      <c r="I4" s="293" t="s">
        <v>351</v>
      </c>
      <c r="J4" s="293" t="s">
        <v>350</v>
      </c>
      <c r="K4" s="312" t="s">
        <v>347</v>
      </c>
      <c r="L4" s="293" t="s">
        <v>349</v>
      </c>
      <c r="M4" s="293" t="s">
        <v>350</v>
      </c>
      <c r="N4" s="312" t="s">
        <v>347</v>
      </c>
      <c r="O4" s="293" t="s">
        <v>351</v>
      </c>
      <c r="P4" s="293" t="s">
        <v>350</v>
      </c>
    </row>
    <row r="5" spans="1:16" ht="16.5" x14ac:dyDescent="0.25">
      <c r="B5" s="257"/>
      <c r="C5" s="258" t="s">
        <v>352</v>
      </c>
      <c r="D5" s="259"/>
      <c r="E5" s="260">
        <v>57602367.833999999</v>
      </c>
      <c r="F5" s="260">
        <v>38072445.553999998</v>
      </c>
      <c r="G5" s="260">
        <v>19529922.279999997</v>
      </c>
      <c r="H5" s="260">
        <v>58922636.15642</v>
      </c>
      <c r="I5" s="260">
        <v>39362498.841360003</v>
      </c>
      <c r="J5" s="260">
        <v>19560137.315059997</v>
      </c>
      <c r="K5" s="260">
        <v>12290441.646619996</v>
      </c>
      <c r="L5" s="260">
        <v>7794831.6504099993</v>
      </c>
      <c r="M5" s="260">
        <v>4495609.9962099995</v>
      </c>
      <c r="N5" s="261">
        <v>20.858607910876493</v>
      </c>
      <c r="O5" s="261">
        <v>19.802684991684544</v>
      </c>
      <c r="P5" s="261">
        <v>22.983529838252618</v>
      </c>
    </row>
    <row r="6" spans="1:16" s="243" customFormat="1" ht="57" x14ac:dyDescent="0.25">
      <c r="A6" s="237" t="s">
        <v>436</v>
      </c>
      <c r="B6" s="240">
        <v>1</v>
      </c>
      <c r="C6" s="241" t="s">
        <v>353</v>
      </c>
      <c r="D6" s="240" t="s">
        <v>354</v>
      </c>
      <c r="E6" s="242">
        <v>9771246.4800000004</v>
      </c>
      <c r="F6" s="242">
        <v>8082337.8999999994</v>
      </c>
      <c r="G6" s="242">
        <v>1688908.58</v>
      </c>
      <c r="H6" s="242">
        <v>9771246.3389999997</v>
      </c>
      <c r="I6" s="242">
        <v>8082337.7390000001</v>
      </c>
      <c r="J6" s="242">
        <v>1688908.6</v>
      </c>
      <c r="K6" s="242">
        <v>2149078.1686599995</v>
      </c>
      <c r="L6" s="242">
        <v>1834844.74563</v>
      </c>
      <c r="M6" s="242">
        <v>314233.42303000001</v>
      </c>
      <c r="N6" s="239">
        <v>21.99390020577394</v>
      </c>
      <c r="O6" s="239">
        <v>22.701906365237086</v>
      </c>
      <c r="P6" s="239">
        <v>18.605709215406918</v>
      </c>
    </row>
    <row r="7" spans="1:16" s="243" customFormat="1" ht="30" x14ac:dyDescent="0.25">
      <c r="A7" s="237" t="s">
        <v>437</v>
      </c>
      <c r="B7" s="240"/>
      <c r="C7" s="244" t="s">
        <v>438</v>
      </c>
      <c r="D7" s="245" t="s">
        <v>439</v>
      </c>
      <c r="E7" s="246">
        <v>772635.10000000009</v>
      </c>
      <c r="F7" s="246">
        <v>38631.800000000047</v>
      </c>
      <c r="G7" s="246">
        <v>734003.3</v>
      </c>
      <c r="H7" s="246">
        <v>772635.05264000001</v>
      </c>
      <c r="I7" s="246">
        <v>38631.752639999962</v>
      </c>
      <c r="J7" s="246">
        <v>734003.3</v>
      </c>
      <c r="K7" s="246">
        <v>124947.36843</v>
      </c>
      <c r="L7" s="246">
        <v>6247.3684199999989</v>
      </c>
      <c r="M7" s="246">
        <v>118700.00001</v>
      </c>
      <c r="N7" s="247">
        <v>16.171589420266404</v>
      </c>
      <c r="O7" s="247">
        <v>16.171589413034731</v>
      </c>
      <c r="P7" s="247">
        <v>16.171589420647017</v>
      </c>
    </row>
    <row r="8" spans="1:16" s="243" customFormat="1" x14ac:dyDescent="0.25">
      <c r="A8" s="237" t="s">
        <v>440</v>
      </c>
      <c r="B8" s="240"/>
      <c r="C8" s="244" t="s">
        <v>441</v>
      </c>
      <c r="D8" s="245" t="s">
        <v>442</v>
      </c>
      <c r="E8" s="246">
        <v>32138</v>
      </c>
      <c r="F8" s="246">
        <v>1606.9000000000015</v>
      </c>
      <c r="G8" s="246">
        <v>30531.1</v>
      </c>
      <c r="H8" s="246">
        <v>32138</v>
      </c>
      <c r="I8" s="246">
        <v>1606.9000000000015</v>
      </c>
      <c r="J8" s="246">
        <v>30531.1</v>
      </c>
      <c r="K8" s="246">
        <v>0</v>
      </c>
      <c r="L8" s="246">
        <v>0</v>
      </c>
      <c r="M8" s="246">
        <v>0</v>
      </c>
      <c r="N8" s="247">
        <v>0</v>
      </c>
      <c r="O8" s="247">
        <v>0</v>
      </c>
      <c r="P8" s="247">
        <v>0</v>
      </c>
    </row>
    <row r="9" spans="1:16" s="243" customFormat="1" ht="30" x14ac:dyDescent="0.25">
      <c r="A9" s="237" t="s">
        <v>443</v>
      </c>
      <c r="B9" s="240"/>
      <c r="C9" s="244" t="s">
        <v>444</v>
      </c>
      <c r="D9" s="245" t="s">
        <v>445</v>
      </c>
      <c r="E9" s="246">
        <v>20772.980000000003</v>
      </c>
      <c r="F9" s="246">
        <v>1842.0800000000017</v>
      </c>
      <c r="G9" s="246">
        <v>18930.900000000001</v>
      </c>
      <c r="H9" s="246">
        <v>20772.963159999999</v>
      </c>
      <c r="I9" s="246">
        <v>1842.0631599999979</v>
      </c>
      <c r="J9" s="246">
        <v>18930.900000000001</v>
      </c>
      <c r="K9" s="246">
        <v>9760.31</v>
      </c>
      <c r="L9" s="246">
        <v>675.78299999999945</v>
      </c>
      <c r="M9" s="246">
        <v>9084.527</v>
      </c>
      <c r="N9" s="247">
        <v>46.985641503443553</v>
      </c>
      <c r="O9" s="247">
        <v>36.686201356961085</v>
      </c>
      <c r="P9" s="247">
        <v>47.987824139370019</v>
      </c>
    </row>
    <row r="10" spans="1:16" s="243" customFormat="1" ht="30" x14ac:dyDescent="0.25">
      <c r="A10" s="237" t="s">
        <v>446</v>
      </c>
      <c r="B10" s="240"/>
      <c r="C10" s="244" t="s">
        <v>447</v>
      </c>
      <c r="D10" s="245" t="s">
        <v>448</v>
      </c>
      <c r="E10" s="246">
        <v>107618.95</v>
      </c>
      <c r="F10" s="246">
        <v>5380.9499999999971</v>
      </c>
      <c r="G10" s="246">
        <v>102238</v>
      </c>
      <c r="H10" s="246">
        <v>107618.9</v>
      </c>
      <c r="I10" s="246">
        <v>5380.8999999999942</v>
      </c>
      <c r="J10" s="246">
        <v>102238</v>
      </c>
      <c r="K10" s="246">
        <v>0</v>
      </c>
      <c r="L10" s="246">
        <v>0</v>
      </c>
      <c r="M10" s="246">
        <v>0</v>
      </c>
      <c r="N10" s="247">
        <v>0</v>
      </c>
      <c r="O10" s="247">
        <v>0</v>
      </c>
      <c r="P10" s="247">
        <v>0</v>
      </c>
    </row>
    <row r="11" spans="1:16" s="243" customFormat="1" ht="30" x14ac:dyDescent="0.25">
      <c r="A11" s="237" t="s">
        <v>449</v>
      </c>
      <c r="B11" s="240"/>
      <c r="C11" s="244" t="s">
        <v>450</v>
      </c>
      <c r="D11" s="245" t="s">
        <v>451</v>
      </c>
      <c r="E11" s="246">
        <v>16152.5</v>
      </c>
      <c r="F11" s="246">
        <v>9150.7999999999993</v>
      </c>
      <c r="G11" s="246">
        <v>7001.7</v>
      </c>
      <c r="H11" s="246">
        <v>16152.5</v>
      </c>
      <c r="I11" s="246">
        <v>9150.7999999999993</v>
      </c>
      <c r="J11" s="246">
        <v>7001.7</v>
      </c>
      <c r="K11" s="246">
        <v>0</v>
      </c>
      <c r="L11" s="246">
        <v>0</v>
      </c>
      <c r="M11" s="246">
        <v>0</v>
      </c>
      <c r="N11" s="247">
        <v>0</v>
      </c>
      <c r="O11" s="247">
        <v>0</v>
      </c>
      <c r="P11" s="247">
        <v>0</v>
      </c>
    </row>
    <row r="12" spans="1:16" s="243" customFormat="1" ht="30" x14ac:dyDescent="0.25">
      <c r="A12" s="237" t="s">
        <v>452</v>
      </c>
      <c r="B12" s="240"/>
      <c r="C12" s="244" t="s">
        <v>453</v>
      </c>
      <c r="D12" s="245" t="s">
        <v>454</v>
      </c>
      <c r="E12" s="246">
        <v>148805.13</v>
      </c>
      <c r="F12" s="246">
        <v>20089.229999999996</v>
      </c>
      <c r="G12" s="246">
        <v>128715.90000000001</v>
      </c>
      <c r="H12" s="246">
        <v>156464.38190000001</v>
      </c>
      <c r="I12" s="246">
        <v>27748.481900000013</v>
      </c>
      <c r="J12" s="246">
        <v>128715.9</v>
      </c>
      <c r="K12" s="246">
        <v>25426.370930000001</v>
      </c>
      <c r="L12" s="246">
        <v>3388.9337100000012</v>
      </c>
      <c r="M12" s="246">
        <v>22037.43722</v>
      </c>
      <c r="N12" s="247">
        <v>16.250580880606154</v>
      </c>
      <c r="O12" s="247">
        <v>12.213041860138661</v>
      </c>
      <c r="P12" s="247">
        <v>17.12099066238126</v>
      </c>
    </row>
    <row r="13" spans="1:16" s="243" customFormat="1" ht="30" x14ac:dyDescent="0.25">
      <c r="A13" s="237" t="s">
        <v>455</v>
      </c>
      <c r="B13" s="240"/>
      <c r="C13" s="244" t="s">
        <v>456</v>
      </c>
      <c r="D13" s="245" t="s">
        <v>457</v>
      </c>
      <c r="E13" s="246">
        <v>26469.55</v>
      </c>
      <c r="F13" s="246">
        <v>5638.3499999999985</v>
      </c>
      <c r="G13" s="246">
        <v>20831.2</v>
      </c>
      <c r="H13" s="246">
        <v>32861.549070000001</v>
      </c>
      <c r="I13" s="246">
        <v>12030.34907</v>
      </c>
      <c r="J13" s="246">
        <v>20831.2</v>
      </c>
      <c r="K13" s="246">
        <v>32861.549070000001</v>
      </c>
      <c r="L13" s="246">
        <v>12030.34907</v>
      </c>
      <c r="M13" s="246">
        <v>20831.2</v>
      </c>
      <c r="N13" s="247">
        <v>100</v>
      </c>
      <c r="O13" s="247">
        <v>100</v>
      </c>
      <c r="P13" s="247">
        <v>100</v>
      </c>
    </row>
    <row r="14" spans="1:16" s="243" customFormat="1" ht="60" x14ac:dyDescent="0.25">
      <c r="A14" s="237" t="s">
        <v>458</v>
      </c>
      <c r="B14" s="240"/>
      <c r="C14" s="244" t="s">
        <v>459</v>
      </c>
      <c r="D14" s="245" t="s">
        <v>460</v>
      </c>
      <c r="E14" s="246">
        <v>62900.2</v>
      </c>
      <c r="F14" s="246">
        <v>629</v>
      </c>
      <c r="G14" s="246">
        <v>62271.199999999997</v>
      </c>
      <c r="H14" s="246">
        <v>62900.2</v>
      </c>
      <c r="I14" s="246">
        <v>629</v>
      </c>
      <c r="J14" s="246">
        <v>62271.199999999997</v>
      </c>
      <c r="K14" s="246">
        <v>0</v>
      </c>
      <c r="L14" s="246">
        <v>0</v>
      </c>
      <c r="M14" s="246">
        <v>0</v>
      </c>
      <c r="N14" s="247">
        <v>0</v>
      </c>
      <c r="O14" s="247">
        <v>0</v>
      </c>
      <c r="P14" s="247">
        <v>0</v>
      </c>
    </row>
    <row r="15" spans="1:16" s="243" customFormat="1" ht="30" x14ac:dyDescent="0.25">
      <c r="A15" s="237" t="s">
        <v>461</v>
      </c>
      <c r="B15" s="240"/>
      <c r="C15" s="244" t="s">
        <v>462</v>
      </c>
      <c r="D15" s="245" t="s">
        <v>463</v>
      </c>
      <c r="E15" s="246">
        <v>328941.75</v>
      </c>
      <c r="F15" s="246">
        <v>42191.47000000003</v>
      </c>
      <c r="G15" s="246">
        <v>286750.27999999997</v>
      </c>
      <c r="H15" s="246">
        <v>329191.74261000002</v>
      </c>
      <c r="I15" s="246">
        <v>42441.442609999969</v>
      </c>
      <c r="J15" s="246">
        <v>286750.30000000005</v>
      </c>
      <c r="K15" s="246">
        <v>92992.006800000003</v>
      </c>
      <c r="L15" s="246">
        <v>2165.1808100000198</v>
      </c>
      <c r="M15" s="246">
        <v>90826.825989999983</v>
      </c>
      <c r="N15" s="247">
        <v>28.248584263600279</v>
      </c>
      <c r="O15" s="247">
        <v>5.1015721352738943</v>
      </c>
      <c r="P15" s="247">
        <v>31.67453564651893</v>
      </c>
    </row>
    <row r="16" spans="1:16" s="243" customFormat="1" x14ac:dyDescent="0.25">
      <c r="A16" s="237" t="s">
        <v>464</v>
      </c>
      <c r="B16" s="240"/>
      <c r="C16" s="244" t="s">
        <v>465</v>
      </c>
      <c r="D16" s="245" t="s">
        <v>466</v>
      </c>
      <c r="E16" s="246">
        <v>59.49</v>
      </c>
      <c r="F16" s="246">
        <v>0.59000000000000341</v>
      </c>
      <c r="G16" s="246">
        <v>58.9</v>
      </c>
      <c r="H16" s="246">
        <v>59.494949999999996</v>
      </c>
      <c r="I16" s="246">
        <v>0.5949499999999972</v>
      </c>
      <c r="J16" s="246">
        <v>58.9</v>
      </c>
      <c r="K16" s="246">
        <v>59.494949999999996</v>
      </c>
      <c r="L16" s="246">
        <v>0.5949499999999972</v>
      </c>
      <c r="M16" s="246">
        <v>58.9</v>
      </c>
      <c r="N16" s="247">
        <v>100</v>
      </c>
      <c r="O16" s="247">
        <v>100</v>
      </c>
      <c r="P16" s="247">
        <v>100</v>
      </c>
    </row>
    <row r="17" spans="1:17" s="243" customFormat="1" ht="30" x14ac:dyDescent="0.25">
      <c r="A17" s="237" t="s">
        <v>467</v>
      </c>
      <c r="B17" s="240"/>
      <c r="C17" s="244" t="s">
        <v>468</v>
      </c>
      <c r="D17" s="245" t="s">
        <v>469</v>
      </c>
      <c r="E17" s="246">
        <v>49892.639999999999</v>
      </c>
      <c r="F17" s="246">
        <v>49892.639999999999</v>
      </c>
      <c r="G17" s="246">
        <v>0</v>
      </c>
      <c r="H17" s="246">
        <v>45363.378980000001</v>
      </c>
      <c r="I17" s="246">
        <v>45363.378980000001</v>
      </c>
      <c r="J17" s="246">
        <v>0</v>
      </c>
      <c r="K17" s="246">
        <v>0</v>
      </c>
      <c r="L17" s="246">
        <v>0</v>
      </c>
      <c r="M17" s="246">
        <v>0</v>
      </c>
      <c r="N17" s="247">
        <v>0</v>
      </c>
      <c r="O17" s="247">
        <v>0</v>
      </c>
      <c r="P17" s="247" t="s">
        <v>470</v>
      </c>
    </row>
    <row r="18" spans="1:17" s="243" customFormat="1" ht="30" x14ac:dyDescent="0.25">
      <c r="A18" s="237" t="s">
        <v>471</v>
      </c>
      <c r="B18" s="240"/>
      <c r="C18" s="244" t="s">
        <v>472</v>
      </c>
      <c r="D18" s="245" t="s">
        <v>473</v>
      </c>
      <c r="E18" s="246">
        <v>176588.68</v>
      </c>
      <c r="F18" s="246">
        <v>176588.68</v>
      </c>
      <c r="G18" s="246">
        <v>0</v>
      </c>
      <c r="H18" s="246">
        <v>176588.7</v>
      </c>
      <c r="I18" s="246">
        <v>176588.7</v>
      </c>
      <c r="J18" s="246">
        <v>0</v>
      </c>
      <c r="K18" s="246">
        <v>35640.271200000003</v>
      </c>
      <c r="L18" s="246">
        <v>35640.271200000003</v>
      </c>
      <c r="M18" s="246">
        <v>0</v>
      </c>
      <c r="N18" s="247">
        <v>20.18264543541008</v>
      </c>
      <c r="O18" s="247">
        <v>20.18264543541008</v>
      </c>
      <c r="P18" s="247"/>
    </row>
    <row r="19" spans="1:17" s="243" customFormat="1" ht="30" x14ac:dyDescent="0.25">
      <c r="A19" s="237" t="s">
        <v>474</v>
      </c>
      <c r="B19" s="240"/>
      <c r="C19" s="244" t="s">
        <v>475</v>
      </c>
      <c r="D19" s="245" t="s">
        <v>476</v>
      </c>
      <c r="E19" s="246">
        <v>58411.43</v>
      </c>
      <c r="F19" s="246">
        <v>30861.43</v>
      </c>
      <c r="G19" s="246">
        <v>27550</v>
      </c>
      <c r="H19" s="246">
        <v>58411.4</v>
      </c>
      <c r="I19" s="246">
        <v>30861.4</v>
      </c>
      <c r="J19" s="246">
        <v>27550</v>
      </c>
      <c r="K19" s="246">
        <v>11798</v>
      </c>
      <c r="L19" s="246">
        <v>5860.5</v>
      </c>
      <c r="M19" s="246">
        <v>5937.5</v>
      </c>
      <c r="N19" s="247">
        <v>20.198112012381145</v>
      </c>
      <c r="O19" s="247">
        <v>18.9897412301451</v>
      </c>
      <c r="P19" s="247">
        <v>21.551724137931032</v>
      </c>
    </row>
    <row r="20" spans="1:17" s="243" customFormat="1" ht="45" x14ac:dyDescent="0.25">
      <c r="A20" s="237" t="s">
        <v>477</v>
      </c>
      <c r="B20" s="240"/>
      <c r="C20" s="244" t="s">
        <v>478</v>
      </c>
      <c r="D20" s="245" t="s">
        <v>479</v>
      </c>
      <c r="E20" s="246">
        <v>87889.88</v>
      </c>
      <c r="F20" s="246">
        <v>87889.88</v>
      </c>
      <c r="G20" s="246">
        <v>0</v>
      </c>
      <c r="H20" s="246">
        <v>87639.817999999999</v>
      </c>
      <c r="I20" s="246">
        <v>87639.817999999999</v>
      </c>
      <c r="J20" s="246">
        <v>0</v>
      </c>
      <c r="K20" s="246">
        <v>15292.30875</v>
      </c>
      <c r="L20" s="246">
        <v>15292.30875</v>
      </c>
      <c r="M20" s="246">
        <v>0</v>
      </c>
      <c r="N20" s="247">
        <v>17.449042112342134</v>
      </c>
      <c r="O20" s="247">
        <v>17.449042112342134</v>
      </c>
      <c r="P20" s="247" t="s">
        <v>470</v>
      </c>
    </row>
    <row r="21" spans="1:17" s="243" customFormat="1" ht="30" x14ac:dyDescent="0.25">
      <c r="A21" s="237" t="s">
        <v>480</v>
      </c>
      <c r="B21" s="240"/>
      <c r="C21" s="244" t="s">
        <v>481</v>
      </c>
      <c r="D21" s="245" t="s">
        <v>482</v>
      </c>
      <c r="E21" s="246">
        <v>4661560.5999999996</v>
      </c>
      <c r="F21" s="246">
        <v>4661560.5999999996</v>
      </c>
      <c r="G21" s="246">
        <v>0</v>
      </c>
      <c r="H21" s="246">
        <v>4661560.5999999996</v>
      </c>
      <c r="I21" s="246">
        <v>4661560.5999999996</v>
      </c>
      <c r="J21" s="246">
        <v>0</v>
      </c>
      <c r="K21" s="246">
        <v>1165390.1499999999</v>
      </c>
      <c r="L21" s="246">
        <v>1165390.1499999999</v>
      </c>
      <c r="M21" s="246">
        <v>0</v>
      </c>
      <c r="N21" s="247">
        <v>25</v>
      </c>
      <c r="O21" s="247">
        <v>25</v>
      </c>
      <c r="P21" s="247" t="s">
        <v>470</v>
      </c>
    </row>
    <row r="22" spans="1:17" s="243" customFormat="1" ht="60" x14ac:dyDescent="0.25">
      <c r="A22" s="237" t="s">
        <v>483</v>
      </c>
      <c r="B22" s="240"/>
      <c r="C22" s="244" t="s">
        <v>484</v>
      </c>
      <c r="D22" s="245" t="s">
        <v>485</v>
      </c>
      <c r="E22" s="246">
        <v>29887.24</v>
      </c>
      <c r="F22" s="246">
        <v>29887.24</v>
      </c>
      <c r="G22" s="246">
        <v>0</v>
      </c>
      <c r="H22" s="246">
        <v>29887.23907</v>
      </c>
      <c r="I22" s="246">
        <v>29887.23907</v>
      </c>
      <c r="J22" s="246">
        <v>0</v>
      </c>
      <c r="K22" s="246">
        <v>5887.0278200000002</v>
      </c>
      <c r="L22" s="246">
        <v>5887.0278200000002</v>
      </c>
      <c r="M22" s="246">
        <v>0</v>
      </c>
      <c r="N22" s="247">
        <v>19.697462874411972</v>
      </c>
      <c r="O22" s="247">
        <v>19.697462874411972</v>
      </c>
      <c r="P22" s="247" t="s">
        <v>470</v>
      </c>
    </row>
    <row r="23" spans="1:17" s="243" customFormat="1" ht="30" x14ac:dyDescent="0.25">
      <c r="A23" s="237" t="s">
        <v>486</v>
      </c>
      <c r="B23" s="240"/>
      <c r="C23" s="244" t="s">
        <v>487</v>
      </c>
      <c r="D23" s="245" t="s">
        <v>488</v>
      </c>
      <c r="E23" s="246">
        <v>70386.36</v>
      </c>
      <c r="F23" s="246">
        <v>70386.36</v>
      </c>
      <c r="G23" s="246">
        <v>0</v>
      </c>
      <c r="H23" s="246">
        <v>70386.3995</v>
      </c>
      <c r="I23" s="246">
        <v>70386.3995</v>
      </c>
      <c r="J23" s="246">
        <v>0</v>
      </c>
      <c r="K23" s="246">
        <v>11199.057859999999</v>
      </c>
      <c r="L23" s="246">
        <v>11199.057859999999</v>
      </c>
      <c r="M23" s="246">
        <v>0</v>
      </c>
      <c r="N23" s="247">
        <v>15.91082643742844</v>
      </c>
      <c r="O23" s="247">
        <v>15.91082643742844</v>
      </c>
      <c r="P23" s="247" t="s">
        <v>470</v>
      </c>
    </row>
    <row r="24" spans="1:17" s="243" customFormat="1" ht="45" x14ac:dyDescent="0.25">
      <c r="A24" s="237" t="s">
        <v>489</v>
      </c>
      <c r="B24" s="240"/>
      <c r="C24" s="244" t="s">
        <v>490</v>
      </c>
      <c r="D24" s="245" t="s">
        <v>491</v>
      </c>
      <c r="E24" s="246">
        <v>108867.96</v>
      </c>
      <c r="F24" s="246">
        <v>108867.96</v>
      </c>
      <c r="G24" s="246">
        <v>0</v>
      </c>
      <c r="H24" s="246">
        <v>108868</v>
      </c>
      <c r="I24" s="246">
        <v>108868</v>
      </c>
      <c r="J24" s="246">
        <v>0</v>
      </c>
      <c r="K24" s="246">
        <v>20901.841909999999</v>
      </c>
      <c r="L24" s="246">
        <v>20901.841909999999</v>
      </c>
      <c r="M24" s="246">
        <v>0</v>
      </c>
      <c r="N24" s="247">
        <v>19.199252222875408</v>
      </c>
      <c r="O24" s="247">
        <v>19.199252222875408</v>
      </c>
      <c r="P24" s="247" t="s">
        <v>470</v>
      </c>
    </row>
    <row r="25" spans="1:17" s="250" customFormat="1" ht="60" x14ac:dyDescent="0.25">
      <c r="A25" s="237" t="s">
        <v>492</v>
      </c>
      <c r="B25" s="248"/>
      <c r="C25" s="244" t="s">
        <v>493</v>
      </c>
      <c r="D25" s="245" t="s">
        <v>494</v>
      </c>
      <c r="E25" s="246">
        <v>211519.85</v>
      </c>
      <c r="F25" s="246">
        <v>211519.85</v>
      </c>
      <c r="G25" s="246">
        <v>0</v>
      </c>
      <c r="H25" s="246">
        <v>204519.90000000002</v>
      </c>
      <c r="I25" s="246">
        <v>204519.90000000002</v>
      </c>
      <c r="J25" s="246">
        <v>0</v>
      </c>
      <c r="K25" s="246">
        <v>42686.844739999993</v>
      </c>
      <c r="L25" s="246">
        <v>42686.844739999993</v>
      </c>
      <c r="M25" s="246">
        <v>0</v>
      </c>
      <c r="N25" s="249">
        <v>20.871731670121093</v>
      </c>
      <c r="O25" s="249">
        <v>20.871731670121093</v>
      </c>
      <c r="P25" s="249" t="s">
        <v>470</v>
      </c>
      <c r="Q25" s="243"/>
    </row>
    <row r="26" spans="1:17" s="237" customFormat="1" ht="45" x14ac:dyDescent="0.25">
      <c r="A26" s="237" t="s">
        <v>495</v>
      </c>
      <c r="B26" s="238"/>
      <c r="C26" s="244" t="s">
        <v>496</v>
      </c>
      <c r="D26" s="245" t="s">
        <v>497</v>
      </c>
      <c r="E26" s="246">
        <v>1104421.03</v>
      </c>
      <c r="F26" s="246">
        <v>867628.93</v>
      </c>
      <c r="G26" s="246">
        <v>236792.1</v>
      </c>
      <c r="H26" s="246">
        <v>1104421</v>
      </c>
      <c r="I26" s="246">
        <v>867628.9</v>
      </c>
      <c r="J26" s="246">
        <v>236792.1</v>
      </c>
      <c r="K26" s="246">
        <v>212416.28878999996</v>
      </c>
      <c r="L26" s="246">
        <v>165873.47553999996</v>
      </c>
      <c r="M26" s="246">
        <v>46542.813249999999</v>
      </c>
      <c r="N26" s="249">
        <v>19.233271441778086</v>
      </c>
      <c r="O26" s="249">
        <v>19.118021027192611</v>
      </c>
      <c r="P26" s="249">
        <v>19.655559982786588</v>
      </c>
      <c r="Q26" s="243"/>
    </row>
    <row r="27" spans="1:17" s="237" customFormat="1" ht="30" x14ac:dyDescent="0.25">
      <c r="A27" s="237" t="s">
        <v>498</v>
      </c>
      <c r="B27" s="238"/>
      <c r="C27" s="244" t="s">
        <v>499</v>
      </c>
      <c r="D27" s="245" t="s">
        <v>500</v>
      </c>
      <c r="E27" s="246">
        <v>156695.25999999998</v>
      </c>
      <c r="F27" s="246">
        <v>156695.25999999998</v>
      </c>
      <c r="G27" s="246">
        <v>0</v>
      </c>
      <c r="H27" s="246">
        <v>156695.29999999999</v>
      </c>
      <c r="I27" s="246">
        <v>156695.29999999999</v>
      </c>
      <c r="J27" s="246">
        <v>0</v>
      </c>
      <c r="K27" s="246">
        <v>48240.186580000001</v>
      </c>
      <c r="L27" s="246">
        <v>48240.186580000001</v>
      </c>
      <c r="M27" s="246">
        <v>0</v>
      </c>
      <c r="N27" s="249">
        <v>30.78598182587481</v>
      </c>
      <c r="O27" s="249">
        <v>30.78598182587481</v>
      </c>
      <c r="P27" s="249" t="s">
        <v>470</v>
      </c>
      <c r="Q27" s="243"/>
    </row>
    <row r="28" spans="1:17" s="237" customFormat="1" ht="30" x14ac:dyDescent="0.25">
      <c r="A28" s="237" t="s">
        <v>501</v>
      </c>
      <c r="B28" s="238"/>
      <c r="C28" s="244" t="s">
        <v>502</v>
      </c>
      <c r="D28" s="245" t="s">
        <v>503</v>
      </c>
      <c r="E28" s="246">
        <v>1077662.93</v>
      </c>
      <c r="F28" s="246">
        <v>1063923.1299999999</v>
      </c>
      <c r="G28" s="246">
        <v>13739.8</v>
      </c>
      <c r="H28" s="246">
        <v>1077662.94737</v>
      </c>
      <c r="I28" s="246">
        <v>1063923.1473699999</v>
      </c>
      <c r="J28" s="246">
        <v>13739.8</v>
      </c>
      <c r="K28" s="246">
        <v>211831.10749999998</v>
      </c>
      <c r="L28" s="246">
        <v>211831.10749999998</v>
      </c>
      <c r="M28" s="246">
        <v>0</v>
      </c>
      <c r="N28" s="249">
        <v>19.656526933301979</v>
      </c>
      <c r="O28" s="249">
        <v>19.910376799644119</v>
      </c>
      <c r="P28" s="249">
        <v>0</v>
      </c>
      <c r="Q28" s="243"/>
    </row>
    <row r="29" spans="1:17" s="237" customFormat="1" ht="45" x14ac:dyDescent="0.25">
      <c r="A29" s="237" t="s">
        <v>504</v>
      </c>
      <c r="B29" s="238"/>
      <c r="C29" s="244" t="s">
        <v>505</v>
      </c>
      <c r="D29" s="245" t="s">
        <v>506</v>
      </c>
      <c r="E29" s="246">
        <v>165331.81</v>
      </c>
      <c r="F29" s="246">
        <v>147405.91</v>
      </c>
      <c r="G29" s="246">
        <v>17925.900000000001</v>
      </c>
      <c r="H29" s="246">
        <v>165361.81842</v>
      </c>
      <c r="I29" s="246">
        <v>147435.91842</v>
      </c>
      <c r="J29" s="246">
        <v>17925.900000000001</v>
      </c>
      <c r="K29" s="246">
        <v>26196.365460000001</v>
      </c>
      <c r="L29" s="246">
        <v>26196.365460000001</v>
      </c>
      <c r="M29" s="246">
        <v>0</v>
      </c>
      <c r="N29" s="249">
        <v>15.841846509854074</v>
      </c>
      <c r="O29" s="249">
        <v>17.767967087487147</v>
      </c>
      <c r="P29" s="249">
        <v>0</v>
      </c>
      <c r="Q29" s="243"/>
    </row>
    <row r="30" spans="1:17" s="237" customFormat="1" ht="45" x14ac:dyDescent="0.25">
      <c r="A30" s="237" t="s">
        <v>507</v>
      </c>
      <c r="B30" s="238"/>
      <c r="C30" s="244" t="s">
        <v>508</v>
      </c>
      <c r="D30" s="245" t="s">
        <v>509</v>
      </c>
      <c r="E30" s="246">
        <v>72919.62000000001</v>
      </c>
      <c r="F30" s="246">
        <v>71351.320000000007</v>
      </c>
      <c r="G30" s="246">
        <v>1568.3</v>
      </c>
      <c r="H30" s="246">
        <v>72919.600000000006</v>
      </c>
      <c r="I30" s="246">
        <v>71351.3</v>
      </c>
      <c r="J30" s="246">
        <v>1568.3</v>
      </c>
      <c r="K30" s="246">
        <v>15169.34764</v>
      </c>
      <c r="L30" s="246">
        <v>14955.12808</v>
      </c>
      <c r="M30" s="246">
        <v>214.21956</v>
      </c>
      <c r="N30" s="249">
        <v>20.802839894897939</v>
      </c>
      <c r="O30" s="249">
        <v>20.959853681712875</v>
      </c>
      <c r="P30" s="249">
        <v>13.65934833896576</v>
      </c>
      <c r="Q30" s="243"/>
    </row>
    <row r="31" spans="1:17" s="237" customFormat="1" ht="90" x14ac:dyDescent="0.25">
      <c r="A31" s="237" t="s">
        <v>510</v>
      </c>
      <c r="B31" s="238"/>
      <c r="C31" s="244" t="s">
        <v>511</v>
      </c>
      <c r="D31" s="245" t="s">
        <v>512</v>
      </c>
      <c r="E31" s="246">
        <v>110726.48000000001</v>
      </c>
      <c r="F31" s="246">
        <v>110726.48000000001</v>
      </c>
      <c r="G31" s="246">
        <v>0</v>
      </c>
      <c r="H31" s="246">
        <v>108174.35333</v>
      </c>
      <c r="I31" s="246">
        <v>108174.35333</v>
      </c>
      <c r="J31" s="246">
        <v>0</v>
      </c>
      <c r="K31" s="246">
        <v>19904.927600000003</v>
      </c>
      <c r="L31" s="246">
        <v>19904.927600000003</v>
      </c>
      <c r="M31" s="246">
        <v>0</v>
      </c>
      <c r="N31" s="249">
        <v>18.400782613673151</v>
      </c>
      <c r="O31" s="249">
        <v>18.400782613673151</v>
      </c>
      <c r="P31" s="249" t="s">
        <v>470</v>
      </c>
      <c r="Q31" s="243"/>
    </row>
    <row r="32" spans="1:17" s="237" customFormat="1" ht="30" x14ac:dyDescent="0.25">
      <c r="A32" s="237" t="s">
        <v>513</v>
      </c>
      <c r="B32" s="238"/>
      <c r="C32" s="244" t="s">
        <v>514</v>
      </c>
      <c r="D32" s="245" t="s">
        <v>515</v>
      </c>
      <c r="E32" s="246">
        <v>17892.96</v>
      </c>
      <c r="F32" s="246">
        <v>17892.96</v>
      </c>
      <c r="G32" s="246">
        <v>0</v>
      </c>
      <c r="H32" s="246">
        <v>17893</v>
      </c>
      <c r="I32" s="246">
        <v>17893</v>
      </c>
      <c r="J32" s="246">
        <v>0</v>
      </c>
      <c r="K32" s="246">
        <v>2690.1075100000003</v>
      </c>
      <c r="L32" s="246">
        <v>2690.1075100000003</v>
      </c>
      <c r="M32" s="246">
        <v>0</v>
      </c>
      <c r="N32" s="249">
        <v>15.034412954786788</v>
      </c>
      <c r="O32" s="249">
        <v>15.034412954786788</v>
      </c>
      <c r="P32" s="249" t="s">
        <v>470</v>
      </c>
      <c r="Q32" s="243"/>
    </row>
    <row r="33" spans="1:17" s="237" customFormat="1" ht="30" x14ac:dyDescent="0.25">
      <c r="A33" s="237" t="s">
        <v>516</v>
      </c>
      <c r="B33" s="238"/>
      <c r="C33" s="244" t="s">
        <v>517</v>
      </c>
      <c r="D33" s="245" t="s">
        <v>518</v>
      </c>
      <c r="E33" s="246">
        <v>94098.1</v>
      </c>
      <c r="F33" s="246">
        <v>94098.1</v>
      </c>
      <c r="G33" s="246">
        <v>0</v>
      </c>
      <c r="H33" s="246">
        <v>94098.1</v>
      </c>
      <c r="I33" s="246">
        <v>94098.1</v>
      </c>
      <c r="J33" s="246">
        <v>0</v>
      </c>
      <c r="K33" s="246">
        <v>17787.235120000001</v>
      </c>
      <c r="L33" s="246">
        <v>17787.235120000001</v>
      </c>
      <c r="M33" s="246">
        <v>0</v>
      </c>
      <c r="N33" s="249">
        <v>18.902863203401559</v>
      </c>
      <c r="O33" s="249">
        <v>18.902863203401559</v>
      </c>
      <c r="P33" s="249" t="s">
        <v>470</v>
      </c>
      <c r="Q33" s="243"/>
    </row>
    <row r="34" spans="1:17" s="243" customFormat="1" ht="42.75" x14ac:dyDescent="0.25">
      <c r="A34" s="237" t="s">
        <v>519</v>
      </c>
      <c r="B34" s="240">
        <v>2</v>
      </c>
      <c r="C34" s="241" t="s">
        <v>355</v>
      </c>
      <c r="D34" s="240" t="s">
        <v>356</v>
      </c>
      <c r="E34" s="242">
        <v>17814118.210000001</v>
      </c>
      <c r="F34" s="242">
        <v>12685703.110000003</v>
      </c>
      <c r="G34" s="242">
        <v>5128415.0999999996</v>
      </c>
      <c r="H34" s="242">
        <v>17887817.520230014</v>
      </c>
      <c r="I34" s="242">
        <v>12688420.038330011</v>
      </c>
      <c r="J34" s="242">
        <v>5199397.4819</v>
      </c>
      <c r="K34" s="242">
        <v>3005071.9385899981</v>
      </c>
      <c r="L34" s="242">
        <v>2573512.4494599984</v>
      </c>
      <c r="M34" s="242">
        <v>431559.48913</v>
      </c>
      <c r="N34" s="239">
        <v>16.799544914808347</v>
      </c>
      <c r="O34" s="239">
        <v>20.282371183218739</v>
      </c>
      <c r="P34" s="239">
        <v>8.3001826775570269</v>
      </c>
    </row>
    <row r="35" spans="1:17" s="243" customFormat="1" ht="30" x14ac:dyDescent="0.25">
      <c r="A35" s="237" t="s">
        <v>520</v>
      </c>
      <c r="B35" s="240"/>
      <c r="C35" s="244" t="s">
        <v>521</v>
      </c>
      <c r="D35" s="245" t="s">
        <v>522</v>
      </c>
      <c r="E35" s="246">
        <v>822667</v>
      </c>
      <c r="F35" s="246">
        <v>34406.099999999977</v>
      </c>
      <c r="G35" s="246">
        <v>788260.9</v>
      </c>
      <c r="H35" s="246">
        <v>822666.97369000001</v>
      </c>
      <c r="I35" s="246">
        <v>34406.07368999999</v>
      </c>
      <c r="J35" s="246">
        <v>788260.9</v>
      </c>
      <c r="K35" s="246">
        <v>184842.53480000002</v>
      </c>
      <c r="L35" s="246">
        <v>7468.3852400000324</v>
      </c>
      <c r="M35" s="246">
        <v>177374.14955999999</v>
      </c>
      <c r="N35" s="247">
        <v>22.468695196417716</v>
      </c>
      <c r="O35" s="247">
        <v>21.706589677422837</v>
      </c>
      <c r="P35" s="247">
        <v>22.5019596379828</v>
      </c>
    </row>
    <row r="36" spans="1:17" s="243" customFormat="1" x14ac:dyDescent="0.25">
      <c r="A36" s="237" t="s">
        <v>523</v>
      </c>
      <c r="B36" s="240"/>
      <c r="C36" s="244" t="s">
        <v>524</v>
      </c>
      <c r="D36" s="245" t="s">
        <v>525</v>
      </c>
      <c r="E36" s="246">
        <v>14983.4</v>
      </c>
      <c r="F36" s="246">
        <v>14983.4</v>
      </c>
      <c r="G36" s="246">
        <v>0</v>
      </c>
      <c r="H36" s="246">
        <v>14983.4</v>
      </c>
      <c r="I36" s="246">
        <v>14983.4</v>
      </c>
      <c r="J36" s="246">
        <v>0</v>
      </c>
      <c r="K36" s="246">
        <v>264.09899999999999</v>
      </c>
      <c r="L36" s="246">
        <v>264.09899999999999</v>
      </c>
      <c r="M36" s="246">
        <v>0</v>
      </c>
      <c r="N36" s="247">
        <v>1.7626106224221469</v>
      </c>
      <c r="O36" s="247">
        <v>1.7626106224221469</v>
      </c>
      <c r="P36" s="247" t="s">
        <v>470</v>
      </c>
    </row>
    <row r="37" spans="1:17" s="243" customFormat="1" x14ac:dyDescent="0.25">
      <c r="A37" s="237" t="s">
        <v>526</v>
      </c>
      <c r="B37" s="240"/>
      <c r="C37" s="244" t="s">
        <v>527</v>
      </c>
      <c r="D37" s="245" t="s">
        <v>528</v>
      </c>
      <c r="E37" s="246">
        <v>0</v>
      </c>
      <c r="F37" s="246">
        <v>0</v>
      </c>
      <c r="G37" s="246">
        <v>0</v>
      </c>
      <c r="H37" s="246">
        <v>2000</v>
      </c>
      <c r="I37" s="246">
        <v>2000</v>
      </c>
      <c r="J37" s="246">
        <v>0</v>
      </c>
      <c r="K37" s="246">
        <v>0</v>
      </c>
      <c r="L37" s="246">
        <v>0</v>
      </c>
      <c r="M37" s="246">
        <v>0</v>
      </c>
      <c r="N37" s="247">
        <v>0</v>
      </c>
      <c r="O37" s="247">
        <v>0</v>
      </c>
      <c r="P37" s="247" t="s">
        <v>470</v>
      </c>
    </row>
    <row r="38" spans="1:17" s="243" customFormat="1" x14ac:dyDescent="0.25">
      <c r="A38" s="237" t="s">
        <v>529</v>
      </c>
      <c r="B38" s="240"/>
      <c r="C38" s="244" t="s">
        <v>530</v>
      </c>
      <c r="D38" s="245" t="s">
        <v>531</v>
      </c>
      <c r="E38" s="246">
        <v>3628535.52</v>
      </c>
      <c r="F38" s="246">
        <v>485093.62000000058</v>
      </c>
      <c r="G38" s="246">
        <v>3143441.8999999994</v>
      </c>
      <c r="H38" s="246">
        <v>3700234.9091500007</v>
      </c>
      <c r="I38" s="246">
        <v>485810.60915000085</v>
      </c>
      <c r="J38" s="246">
        <v>3214424.3</v>
      </c>
      <c r="K38" s="246">
        <v>2035.4121299999999</v>
      </c>
      <c r="L38" s="246">
        <v>2035.4121299999999</v>
      </c>
      <c r="M38" s="246">
        <v>0</v>
      </c>
      <c r="N38" s="247">
        <v>5.5007646270424614E-2</v>
      </c>
      <c r="O38" s="247">
        <v>0.41897235088407425</v>
      </c>
      <c r="P38" s="247">
        <v>0</v>
      </c>
    </row>
    <row r="39" spans="1:17" s="243" customFormat="1" x14ac:dyDescent="0.25">
      <c r="A39" s="237" t="s">
        <v>532</v>
      </c>
      <c r="B39" s="240"/>
      <c r="C39" s="244" t="s">
        <v>524</v>
      </c>
      <c r="D39" s="245" t="s">
        <v>533</v>
      </c>
      <c r="E39" s="246">
        <v>110271.93</v>
      </c>
      <c r="F39" s="246">
        <v>1102.7299999999959</v>
      </c>
      <c r="G39" s="246">
        <v>109169.2</v>
      </c>
      <c r="H39" s="246">
        <v>110271.89393999999</v>
      </c>
      <c r="I39" s="246">
        <v>1102.6939399999974</v>
      </c>
      <c r="J39" s="246">
        <v>109169.2</v>
      </c>
      <c r="K39" s="246">
        <v>0</v>
      </c>
      <c r="L39" s="246">
        <v>0</v>
      </c>
      <c r="M39" s="246">
        <v>0</v>
      </c>
      <c r="N39" s="247">
        <v>0</v>
      </c>
      <c r="O39" s="247">
        <v>0</v>
      </c>
      <c r="P39" s="247">
        <v>0</v>
      </c>
    </row>
    <row r="40" spans="1:17" s="243" customFormat="1" ht="30" x14ac:dyDescent="0.25">
      <c r="A40" s="237" t="s">
        <v>534</v>
      </c>
      <c r="B40" s="240"/>
      <c r="C40" s="244" t="s">
        <v>535</v>
      </c>
      <c r="D40" s="245" t="s">
        <v>536</v>
      </c>
      <c r="E40" s="246">
        <v>36381.500000000007</v>
      </c>
      <c r="F40" s="246">
        <v>363.80000000000291</v>
      </c>
      <c r="G40" s="246">
        <v>36017.700000000004</v>
      </c>
      <c r="H40" s="246">
        <v>36381.515149999992</v>
      </c>
      <c r="I40" s="246">
        <v>363.8151499999949</v>
      </c>
      <c r="J40" s="246">
        <v>36017.699999999997</v>
      </c>
      <c r="K40" s="246">
        <v>8602.4337099999993</v>
      </c>
      <c r="L40" s="246">
        <v>86.024289999999382</v>
      </c>
      <c r="M40" s="246">
        <v>8516.40942</v>
      </c>
      <c r="N40" s="247">
        <v>23.645067212105928</v>
      </c>
      <c r="O40" s="247">
        <v>23.645054363459188</v>
      </c>
      <c r="P40" s="247">
        <v>23.64506734189024</v>
      </c>
    </row>
    <row r="41" spans="1:17" s="243" customFormat="1" ht="30" x14ac:dyDescent="0.25">
      <c r="A41" s="237" t="s">
        <v>537</v>
      </c>
      <c r="B41" s="240"/>
      <c r="C41" s="244" t="s">
        <v>538</v>
      </c>
      <c r="D41" s="245" t="s">
        <v>539</v>
      </c>
      <c r="E41" s="246">
        <v>494.8</v>
      </c>
      <c r="F41" s="246">
        <v>494.8</v>
      </c>
      <c r="G41" s="246">
        <v>0</v>
      </c>
      <c r="H41" s="246">
        <v>494.8</v>
      </c>
      <c r="I41" s="246">
        <v>494.8</v>
      </c>
      <c r="J41" s="246">
        <v>0</v>
      </c>
      <c r="K41" s="246">
        <v>5.0648100000000005</v>
      </c>
      <c r="L41" s="246">
        <v>5.0648100000000005</v>
      </c>
      <c r="M41" s="246">
        <v>0</v>
      </c>
      <c r="N41" s="247">
        <v>1.0236075181891675</v>
      </c>
      <c r="O41" s="247">
        <v>1.0236075181891675</v>
      </c>
      <c r="P41" s="247" t="s">
        <v>470</v>
      </c>
    </row>
    <row r="42" spans="1:17" s="243" customFormat="1" ht="21.75" customHeight="1" x14ac:dyDescent="0.25">
      <c r="A42" s="237" t="s">
        <v>540</v>
      </c>
      <c r="B42" s="240"/>
      <c r="C42" s="244" t="s">
        <v>541</v>
      </c>
      <c r="D42" s="245" t="s">
        <v>542</v>
      </c>
      <c r="E42" s="246">
        <v>39391.4</v>
      </c>
      <c r="F42" s="246">
        <v>39391.4</v>
      </c>
      <c r="G42" s="246">
        <v>0</v>
      </c>
      <c r="H42" s="246">
        <v>39391.4</v>
      </c>
      <c r="I42" s="246">
        <v>39391.4</v>
      </c>
      <c r="J42" s="246">
        <v>0</v>
      </c>
      <c r="K42" s="246">
        <v>1727.2521999999999</v>
      </c>
      <c r="L42" s="246">
        <v>1727.2521999999999</v>
      </c>
      <c r="M42" s="246">
        <v>0</v>
      </c>
      <c r="N42" s="247">
        <v>4.3848459308376952</v>
      </c>
      <c r="O42" s="247">
        <v>4.3848459308376952</v>
      </c>
      <c r="P42" s="247" t="s">
        <v>470</v>
      </c>
    </row>
    <row r="43" spans="1:17" s="243" customFormat="1" ht="60" x14ac:dyDescent="0.25">
      <c r="A43" s="237" t="s">
        <v>543</v>
      </c>
      <c r="B43" s="240"/>
      <c r="C43" s="244" t="s">
        <v>544</v>
      </c>
      <c r="D43" s="245" t="s">
        <v>545</v>
      </c>
      <c r="E43" s="246">
        <v>5691.3</v>
      </c>
      <c r="F43" s="246">
        <v>5691.3</v>
      </c>
      <c r="G43" s="246">
        <v>0</v>
      </c>
      <c r="H43" s="246">
        <v>5691.3</v>
      </c>
      <c r="I43" s="246">
        <v>5691.3</v>
      </c>
      <c r="J43" s="246">
        <v>0</v>
      </c>
      <c r="K43" s="246">
        <v>170.5</v>
      </c>
      <c r="L43" s="246">
        <v>170.5</v>
      </c>
      <c r="M43" s="246">
        <v>0</v>
      </c>
      <c r="N43" s="247">
        <v>2.9958006079454607</v>
      </c>
      <c r="O43" s="247">
        <v>2.9958006079454607</v>
      </c>
      <c r="P43" s="247" t="s">
        <v>470</v>
      </c>
    </row>
    <row r="44" spans="1:17" s="243" customFormat="1" ht="45" x14ac:dyDescent="0.25">
      <c r="A44" s="237" t="s">
        <v>546</v>
      </c>
      <c r="B44" s="240"/>
      <c r="C44" s="244" t="s">
        <v>547</v>
      </c>
      <c r="D44" s="245" t="s">
        <v>548</v>
      </c>
      <c r="E44" s="246">
        <v>11912959.540000001</v>
      </c>
      <c r="F44" s="246">
        <v>10893774.440000001</v>
      </c>
      <c r="G44" s="246">
        <v>1019185.1</v>
      </c>
      <c r="H44" s="246">
        <v>11912959.528300012</v>
      </c>
      <c r="I44" s="246">
        <v>10893774.446400011</v>
      </c>
      <c r="J44" s="246">
        <v>1019185.0819</v>
      </c>
      <c r="K44" s="246">
        <v>2551559.5095899985</v>
      </c>
      <c r="L44" s="246">
        <v>2312162.2878999985</v>
      </c>
      <c r="M44" s="246">
        <v>239397.22169000001</v>
      </c>
      <c r="N44" s="247">
        <v>21.418351195843506</v>
      </c>
      <c r="O44" s="247">
        <v>21.224620532363623</v>
      </c>
      <c r="P44" s="247">
        <v>23.489082203176231</v>
      </c>
    </row>
    <row r="45" spans="1:17" s="243" customFormat="1" ht="45" x14ac:dyDescent="0.25">
      <c r="A45" s="237" t="s">
        <v>549</v>
      </c>
      <c r="B45" s="240"/>
      <c r="C45" s="244" t="s">
        <v>550</v>
      </c>
      <c r="D45" s="245" t="s">
        <v>551</v>
      </c>
      <c r="E45" s="246">
        <v>696904.6</v>
      </c>
      <c r="F45" s="246">
        <v>669577.79999999993</v>
      </c>
      <c r="G45" s="246">
        <v>27326.799999999999</v>
      </c>
      <c r="H45" s="246">
        <v>696904.60000000021</v>
      </c>
      <c r="I45" s="246">
        <v>669577.80000000016</v>
      </c>
      <c r="J45" s="246">
        <v>27326.799999999999</v>
      </c>
      <c r="K45" s="246">
        <v>141396.25254999998</v>
      </c>
      <c r="L45" s="246">
        <v>136522.19297999996</v>
      </c>
      <c r="M45" s="246">
        <v>4874.0595700000003</v>
      </c>
      <c r="N45" s="247">
        <v>20.289183419079158</v>
      </c>
      <c r="O45" s="247">
        <v>20.389295012469042</v>
      </c>
      <c r="P45" s="247">
        <v>17.836188540187656</v>
      </c>
    </row>
    <row r="46" spans="1:17" s="243" customFormat="1" ht="45" x14ac:dyDescent="0.25">
      <c r="A46" s="237" t="s">
        <v>552</v>
      </c>
      <c r="B46" s="240"/>
      <c r="C46" s="244" t="s">
        <v>553</v>
      </c>
      <c r="D46" s="245" t="s">
        <v>554</v>
      </c>
      <c r="E46" s="246">
        <v>448873.24</v>
      </c>
      <c r="F46" s="246">
        <v>448873.24</v>
      </c>
      <c r="G46" s="246">
        <v>0</v>
      </c>
      <c r="H46" s="246">
        <v>448873.19999999995</v>
      </c>
      <c r="I46" s="246">
        <v>448873.19999999995</v>
      </c>
      <c r="J46" s="246">
        <v>0</v>
      </c>
      <c r="K46" s="246">
        <v>96215.853879999995</v>
      </c>
      <c r="L46" s="246">
        <v>96215.853879999995</v>
      </c>
      <c r="M46" s="246">
        <v>0</v>
      </c>
      <c r="N46" s="247">
        <v>21.434974037211401</v>
      </c>
      <c r="O46" s="247">
        <v>21.434974037211401</v>
      </c>
      <c r="P46" s="247" t="s">
        <v>470</v>
      </c>
    </row>
    <row r="47" spans="1:17" s="243" customFormat="1" ht="30" x14ac:dyDescent="0.25">
      <c r="A47" s="237" t="s">
        <v>555</v>
      </c>
      <c r="B47" s="240"/>
      <c r="C47" s="244" t="s">
        <v>556</v>
      </c>
      <c r="D47" s="245" t="s">
        <v>557</v>
      </c>
      <c r="E47" s="246">
        <v>20216.8</v>
      </c>
      <c r="F47" s="246">
        <v>20216.8</v>
      </c>
      <c r="G47" s="246">
        <v>0</v>
      </c>
      <c r="H47" s="246">
        <v>20216.8</v>
      </c>
      <c r="I47" s="246">
        <v>20216.8</v>
      </c>
      <c r="J47" s="246">
        <v>0</v>
      </c>
      <c r="K47" s="246">
        <v>3729.0827999999997</v>
      </c>
      <c r="L47" s="246">
        <v>3729.0827999999997</v>
      </c>
      <c r="M47" s="246">
        <v>0</v>
      </c>
      <c r="N47" s="247">
        <v>18.445465157690634</v>
      </c>
      <c r="O47" s="247">
        <v>18.445465157690634</v>
      </c>
      <c r="P47" s="247" t="s">
        <v>470</v>
      </c>
    </row>
    <row r="48" spans="1:17" s="243" customFormat="1" ht="60" x14ac:dyDescent="0.25">
      <c r="A48" s="237" t="s">
        <v>558</v>
      </c>
      <c r="B48" s="240"/>
      <c r="C48" s="244" t="s">
        <v>559</v>
      </c>
      <c r="D48" s="245" t="s">
        <v>560</v>
      </c>
      <c r="E48" s="246">
        <v>42</v>
      </c>
      <c r="F48" s="246">
        <v>42</v>
      </c>
      <c r="G48" s="246">
        <v>0</v>
      </c>
      <c r="H48" s="246">
        <v>42</v>
      </c>
      <c r="I48" s="246">
        <v>42</v>
      </c>
      <c r="J48" s="246">
        <v>0</v>
      </c>
      <c r="K48" s="246">
        <v>0</v>
      </c>
      <c r="L48" s="246">
        <v>0</v>
      </c>
      <c r="M48" s="246">
        <v>0</v>
      </c>
      <c r="N48" s="247">
        <v>0</v>
      </c>
      <c r="O48" s="247">
        <v>0</v>
      </c>
      <c r="P48" s="247" t="s">
        <v>470</v>
      </c>
    </row>
    <row r="49" spans="1:17" s="250" customFormat="1" ht="45" x14ac:dyDescent="0.25">
      <c r="A49" s="237" t="s">
        <v>561</v>
      </c>
      <c r="B49" s="248"/>
      <c r="C49" s="244" t="s">
        <v>562</v>
      </c>
      <c r="D49" s="245" t="s">
        <v>563</v>
      </c>
      <c r="E49" s="246">
        <v>74305.180000000008</v>
      </c>
      <c r="F49" s="246">
        <v>69291.680000000008</v>
      </c>
      <c r="G49" s="246">
        <v>5013.5</v>
      </c>
      <c r="H49" s="246">
        <v>74305.2</v>
      </c>
      <c r="I49" s="246">
        <v>69291.7</v>
      </c>
      <c r="J49" s="246">
        <v>5013.5</v>
      </c>
      <c r="K49" s="246">
        <v>14123.94312</v>
      </c>
      <c r="L49" s="246">
        <v>12726.29423</v>
      </c>
      <c r="M49" s="246">
        <v>1397.6488899999999</v>
      </c>
      <c r="N49" s="249">
        <v>19.008014405452109</v>
      </c>
      <c r="O49" s="249">
        <v>18.366260648822298</v>
      </c>
      <c r="P49" s="249">
        <v>27.877707988431233</v>
      </c>
      <c r="Q49" s="243"/>
    </row>
    <row r="50" spans="1:17" s="250" customFormat="1" ht="45" x14ac:dyDescent="0.25">
      <c r="A50" s="237" t="s">
        <v>564</v>
      </c>
      <c r="B50" s="248"/>
      <c r="C50" s="244" t="s">
        <v>565</v>
      </c>
      <c r="D50" s="245" t="s">
        <v>566</v>
      </c>
      <c r="E50" s="246">
        <v>2400</v>
      </c>
      <c r="F50" s="246">
        <v>2400</v>
      </c>
      <c r="G50" s="246">
        <v>0</v>
      </c>
      <c r="H50" s="246">
        <v>2400</v>
      </c>
      <c r="I50" s="246">
        <v>2400</v>
      </c>
      <c r="J50" s="246">
        <v>0</v>
      </c>
      <c r="K50" s="246">
        <v>400</v>
      </c>
      <c r="L50" s="246">
        <v>400</v>
      </c>
      <c r="M50" s="246">
        <v>0</v>
      </c>
      <c r="N50" s="249">
        <v>16.666666666666664</v>
      </c>
      <c r="O50" s="249">
        <v>16.666666666666664</v>
      </c>
      <c r="P50" s="249" t="s">
        <v>470</v>
      </c>
      <c r="Q50" s="243"/>
    </row>
    <row r="51" spans="1:17" s="243" customFormat="1" ht="57" x14ac:dyDescent="0.25">
      <c r="A51" s="237" t="s">
        <v>567</v>
      </c>
      <c r="B51" s="240">
        <v>3</v>
      </c>
      <c r="C51" s="241" t="s">
        <v>357</v>
      </c>
      <c r="D51" s="240" t="s">
        <v>358</v>
      </c>
      <c r="E51" s="242">
        <v>11455402.024000002</v>
      </c>
      <c r="F51" s="242">
        <v>5871793.5240000021</v>
      </c>
      <c r="G51" s="242">
        <v>5583608.4999999991</v>
      </c>
      <c r="H51" s="242">
        <v>11666711.544900004</v>
      </c>
      <c r="I51" s="242">
        <v>6083103.044900002</v>
      </c>
      <c r="J51" s="242">
        <v>5583608.4999999991</v>
      </c>
      <c r="K51" s="242">
        <v>2568609.1380700003</v>
      </c>
      <c r="L51" s="242">
        <v>1418538.8199199999</v>
      </c>
      <c r="M51" s="242">
        <v>1150070.3181499999</v>
      </c>
      <c r="N51" s="239">
        <v>22.016565063639071</v>
      </c>
      <c r="O51" s="239">
        <v>23.31932912281151</v>
      </c>
      <c r="P51" s="239">
        <v>20.597259248208395</v>
      </c>
    </row>
    <row r="52" spans="1:17" s="243" customFormat="1" ht="60" x14ac:dyDescent="0.25">
      <c r="A52" s="237" t="s">
        <v>568</v>
      </c>
      <c r="B52" s="240"/>
      <c r="C52" s="244" t="s">
        <v>569</v>
      </c>
      <c r="D52" s="245" t="s">
        <v>570</v>
      </c>
      <c r="E52" s="246">
        <v>600</v>
      </c>
      <c r="F52" s="246">
        <v>600</v>
      </c>
      <c r="G52" s="246">
        <v>0</v>
      </c>
      <c r="H52" s="246">
        <v>600</v>
      </c>
      <c r="I52" s="246">
        <v>600</v>
      </c>
      <c r="J52" s="246">
        <v>0</v>
      </c>
      <c r="K52" s="246">
        <v>0</v>
      </c>
      <c r="L52" s="246">
        <v>0</v>
      </c>
      <c r="M52" s="246">
        <v>0</v>
      </c>
      <c r="N52" s="247">
        <v>0</v>
      </c>
      <c r="O52" s="247">
        <v>0</v>
      </c>
      <c r="P52" s="247" t="s">
        <v>470</v>
      </c>
    </row>
    <row r="53" spans="1:17" s="243" customFormat="1" ht="30" x14ac:dyDescent="0.25">
      <c r="A53" s="237" t="s">
        <v>571</v>
      </c>
      <c r="B53" s="240"/>
      <c r="C53" s="244" t="s">
        <v>572</v>
      </c>
      <c r="D53" s="245" t="s">
        <v>573</v>
      </c>
      <c r="E53" s="246">
        <v>4595610.8600000013</v>
      </c>
      <c r="F53" s="246">
        <v>269100.76000000164</v>
      </c>
      <c r="G53" s="246">
        <v>4326510.0999999996</v>
      </c>
      <c r="H53" s="246">
        <v>4595610.8600000003</v>
      </c>
      <c r="I53" s="246">
        <v>269100.76000000071</v>
      </c>
      <c r="J53" s="246">
        <v>4326510.0999999996</v>
      </c>
      <c r="K53" s="246">
        <v>867312.9889</v>
      </c>
      <c r="L53" s="246">
        <v>51250.299490000005</v>
      </c>
      <c r="M53" s="246">
        <v>816062.68940999999</v>
      </c>
      <c r="N53" s="247">
        <v>18.872637725901793</v>
      </c>
      <c r="O53" s="247">
        <v>19.045022202835796</v>
      </c>
      <c r="P53" s="247">
        <v>18.861915736889188</v>
      </c>
    </row>
    <row r="54" spans="1:17" s="243" customFormat="1" ht="60" x14ac:dyDescent="0.25">
      <c r="A54" s="237" t="s">
        <v>574</v>
      </c>
      <c r="B54" s="240"/>
      <c r="C54" s="244" t="s">
        <v>575</v>
      </c>
      <c r="D54" s="245" t="s">
        <v>576</v>
      </c>
      <c r="E54" s="246">
        <v>110980.98999999999</v>
      </c>
      <c r="F54" s="246">
        <v>78721.489999999991</v>
      </c>
      <c r="G54" s="246">
        <v>32259.5</v>
      </c>
      <c r="H54" s="246">
        <v>110981</v>
      </c>
      <c r="I54" s="246">
        <v>78721.5</v>
      </c>
      <c r="J54" s="246">
        <v>32259.5</v>
      </c>
      <c r="K54" s="246">
        <v>2080.59501</v>
      </c>
      <c r="L54" s="246">
        <v>265.69219999999996</v>
      </c>
      <c r="M54" s="246">
        <v>1814.90281</v>
      </c>
      <c r="N54" s="247">
        <v>1.8747308187888019</v>
      </c>
      <c r="O54" s="247">
        <v>0.33750906677337189</v>
      </c>
      <c r="P54" s="247">
        <v>5.6259483562981449</v>
      </c>
    </row>
    <row r="55" spans="1:17" s="243" customFormat="1" ht="30" x14ac:dyDescent="0.25">
      <c r="A55" s="237" t="s">
        <v>577</v>
      </c>
      <c r="B55" s="240"/>
      <c r="C55" s="244" t="s">
        <v>578</v>
      </c>
      <c r="D55" s="245" t="s">
        <v>579</v>
      </c>
      <c r="E55" s="246">
        <v>1234138.46</v>
      </c>
      <c r="F55" s="246">
        <v>388375.15999999992</v>
      </c>
      <c r="G55" s="246">
        <v>845763.3</v>
      </c>
      <c r="H55" s="246">
        <v>1234138.47</v>
      </c>
      <c r="I55" s="246">
        <v>388375.16999999993</v>
      </c>
      <c r="J55" s="246">
        <v>845763.3</v>
      </c>
      <c r="K55" s="246">
        <v>254506.16832</v>
      </c>
      <c r="L55" s="246">
        <v>89380.58203000002</v>
      </c>
      <c r="M55" s="246">
        <v>165125.58628999998</v>
      </c>
      <c r="N55" s="247">
        <v>20.622172836083781</v>
      </c>
      <c r="O55" s="247">
        <v>23.013979505950402</v>
      </c>
      <c r="P55" s="247">
        <v>19.52385333934447</v>
      </c>
    </row>
    <row r="56" spans="1:17" s="243" customFormat="1" x14ac:dyDescent="0.25">
      <c r="A56" s="237" t="s">
        <v>580</v>
      </c>
      <c r="B56" s="240"/>
      <c r="C56" s="244" t="s">
        <v>465</v>
      </c>
      <c r="D56" s="245" t="s">
        <v>581</v>
      </c>
      <c r="E56" s="246">
        <v>55405.350000000006</v>
      </c>
      <c r="F56" s="246">
        <v>554.05000000000291</v>
      </c>
      <c r="G56" s="246">
        <v>54851.3</v>
      </c>
      <c r="H56" s="246">
        <v>55611.637119999999</v>
      </c>
      <c r="I56" s="246">
        <v>760.3371199999965</v>
      </c>
      <c r="J56" s="246">
        <v>54851.3</v>
      </c>
      <c r="K56" s="246">
        <v>6977.4570100000001</v>
      </c>
      <c r="L56" s="246">
        <v>69.780370000000403</v>
      </c>
      <c r="M56" s="246">
        <v>6907.6766399999997</v>
      </c>
      <c r="N56" s="247">
        <v>12.546757066230384</v>
      </c>
      <c r="O56" s="247">
        <v>9.1775566606560943</v>
      </c>
      <c r="P56" s="247">
        <v>12.593460209694207</v>
      </c>
    </row>
    <row r="57" spans="1:17" s="243" customFormat="1" ht="45" x14ac:dyDescent="0.25">
      <c r="A57" s="237" t="s">
        <v>582</v>
      </c>
      <c r="B57" s="240"/>
      <c r="C57" s="244" t="s">
        <v>583</v>
      </c>
      <c r="D57" s="245" t="s">
        <v>584</v>
      </c>
      <c r="E57" s="246">
        <v>7267.5</v>
      </c>
      <c r="F57" s="246">
        <v>7267.5</v>
      </c>
      <c r="G57" s="246">
        <v>0</v>
      </c>
      <c r="H57" s="246">
        <v>7267.5</v>
      </c>
      <c r="I57" s="246">
        <v>7267.5</v>
      </c>
      <c r="J57" s="246">
        <v>0</v>
      </c>
      <c r="K57" s="246">
        <v>16.799430000000001</v>
      </c>
      <c r="L57" s="246">
        <v>16.799430000000001</v>
      </c>
      <c r="M57" s="246">
        <v>0</v>
      </c>
      <c r="N57" s="247">
        <v>0.23115830753353975</v>
      </c>
      <c r="O57" s="247">
        <v>0.23115830753353975</v>
      </c>
      <c r="P57" s="247" t="s">
        <v>470</v>
      </c>
    </row>
    <row r="58" spans="1:17" s="243" customFormat="1" ht="30" x14ac:dyDescent="0.25">
      <c r="A58" s="237" t="s">
        <v>585</v>
      </c>
      <c r="B58" s="240"/>
      <c r="C58" s="244" t="s">
        <v>586</v>
      </c>
      <c r="D58" s="245" t="s">
        <v>587</v>
      </c>
      <c r="E58" s="246">
        <v>1487770.264</v>
      </c>
      <c r="F58" s="246">
        <v>1487770.264</v>
      </c>
      <c r="G58" s="246">
        <v>0</v>
      </c>
      <c r="H58" s="246">
        <v>1487770.3</v>
      </c>
      <c r="I58" s="246">
        <v>1487770.3</v>
      </c>
      <c r="J58" s="246">
        <v>0</v>
      </c>
      <c r="K58" s="246">
        <v>365198.09389999998</v>
      </c>
      <c r="L58" s="246">
        <v>365198.09389999998</v>
      </c>
      <c r="M58" s="246">
        <v>0</v>
      </c>
      <c r="N58" s="247">
        <v>24.546671882077494</v>
      </c>
      <c r="O58" s="247">
        <v>24.546671882077494</v>
      </c>
      <c r="P58" s="247" t="s">
        <v>470</v>
      </c>
    </row>
    <row r="59" spans="1:17" s="243" customFormat="1" ht="45" x14ac:dyDescent="0.25">
      <c r="A59" s="237" t="s">
        <v>588</v>
      </c>
      <c r="B59" s="240"/>
      <c r="C59" s="244" t="s">
        <v>589</v>
      </c>
      <c r="D59" s="245" t="s">
        <v>590</v>
      </c>
      <c r="E59" s="246">
        <v>1937323.13</v>
      </c>
      <c r="F59" s="246">
        <v>1613098.8299999998</v>
      </c>
      <c r="G59" s="246">
        <v>324224.3</v>
      </c>
      <c r="H59" s="246">
        <v>1936759.7864600001</v>
      </c>
      <c r="I59" s="246">
        <v>1612535.48646</v>
      </c>
      <c r="J59" s="246">
        <v>324224.3</v>
      </c>
      <c r="K59" s="246">
        <v>540074.89676000003</v>
      </c>
      <c r="L59" s="246">
        <v>379915.43376000004</v>
      </c>
      <c r="M59" s="246">
        <v>160159.46299999999</v>
      </c>
      <c r="N59" s="247">
        <v>27.885486911474256</v>
      </c>
      <c r="O59" s="247">
        <v>23.560128564614015</v>
      </c>
      <c r="P59" s="247">
        <v>49.3977357650244</v>
      </c>
    </row>
    <row r="60" spans="1:17" s="243" customFormat="1" ht="75" x14ac:dyDescent="0.25">
      <c r="A60" s="251" t="s">
        <v>591</v>
      </c>
      <c r="B60" s="240"/>
      <c r="C60" s="244" t="s">
        <v>592</v>
      </c>
      <c r="D60" s="245" t="s">
        <v>593</v>
      </c>
      <c r="E60" s="246">
        <v>0</v>
      </c>
      <c r="F60" s="246">
        <v>0</v>
      </c>
      <c r="G60" s="246">
        <v>0</v>
      </c>
      <c r="H60" s="246">
        <v>210000</v>
      </c>
      <c r="I60" s="246">
        <v>210000</v>
      </c>
      <c r="J60" s="246">
        <v>0</v>
      </c>
      <c r="K60" s="246">
        <v>154875</v>
      </c>
      <c r="L60" s="246">
        <v>154875</v>
      </c>
      <c r="M60" s="246">
        <v>0</v>
      </c>
      <c r="N60" s="247">
        <v>73.75</v>
      </c>
      <c r="O60" s="247">
        <v>73.75</v>
      </c>
      <c r="P60" s="247"/>
    </row>
    <row r="61" spans="1:17" s="243" customFormat="1" ht="45" x14ac:dyDescent="0.25">
      <c r="A61" s="237" t="s">
        <v>594</v>
      </c>
      <c r="B61" s="240"/>
      <c r="C61" s="244" t="s">
        <v>595</v>
      </c>
      <c r="D61" s="245" t="s">
        <v>596</v>
      </c>
      <c r="E61" s="246">
        <v>148621.79999999999</v>
      </c>
      <c r="F61" s="246">
        <v>148621.79999999999</v>
      </c>
      <c r="G61" s="246">
        <v>0</v>
      </c>
      <c r="H61" s="246">
        <v>148621.766</v>
      </c>
      <c r="I61" s="246">
        <v>148621.766</v>
      </c>
      <c r="J61" s="246">
        <v>0</v>
      </c>
      <c r="K61" s="246">
        <v>27177.377889999996</v>
      </c>
      <c r="L61" s="246">
        <v>27177.377889999996</v>
      </c>
      <c r="M61" s="246">
        <v>0</v>
      </c>
      <c r="N61" s="247">
        <v>18.286270323284946</v>
      </c>
      <c r="O61" s="247">
        <v>18.286270323284946</v>
      </c>
      <c r="P61" s="247" t="s">
        <v>470</v>
      </c>
    </row>
    <row r="62" spans="1:17" s="243" customFormat="1" ht="75" x14ac:dyDescent="0.25">
      <c r="A62" s="237" t="s">
        <v>597</v>
      </c>
      <c r="B62" s="240"/>
      <c r="C62" s="244" t="s">
        <v>598</v>
      </c>
      <c r="D62" s="245" t="s">
        <v>599</v>
      </c>
      <c r="E62" s="246">
        <v>380623.57</v>
      </c>
      <c r="F62" s="246">
        <v>380623.57</v>
      </c>
      <c r="G62" s="246">
        <v>0</v>
      </c>
      <c r="H62" s="246">
        <v>380623.65</v>
      </c>
      <c r="I62" s="246">
        <v>380623.65</v>
      </c>
      <c r="J62" s="246">
        <v>0</v>
      </c>
      <c r="K62" s="246">
        <v>81801.541729999983</v>
      </c>
      <c r="L62" s="246">
        <v>81801.541729999983</v>
      </c>
      <c r="M62" s="246">
        <v>0</v>
      </c>
      <c r="N62" s="247">
        <v>21.491450079363165</v>
      </c>
      <c r="O62" s="247">
        <v>21.491450079363165</v>
      </c>
      <c r="P62" s="247" t="s">
        <v>470</v>
      </c>
    </row>
    <row r="63" spans="1:17" s="250" customFormat="1" ht="30" x14ac:dyDescent="0.25">
      <c r="A63" s="237" t="s">
        <v>600</v>
      </c>
      <c r="B63" s="248"/>
      <c r="C63" s="244" t="s">
        <v>601</v>
      </c>
      <c r="D63" s="245" t="s">
        <v>602</v>
      </c>
      <c r="E63" s="246">
        <v>73400.900000000009</v>
      </c>
      <c r="F63" s="246">
        <v>73400.900000000009</v>
      </c>
      <c r="G63" s="246">
        <v>0</v>
      </c>
      <c r="H63" s="246">
        <v>73400.899999999994</v>
      </c>
      <c r="I63" s="246">
        <v>73400.899999999994</v>
      </c>
      <c r="J63" s="246">
        <v>0</v>
      </c>
      <c r="K63" s="246">
        <v>332.87034999999997</v>
      </c>
      <c r="L63" s="246">
        <v>332.87034999999997</v>
      </c>
      <c r="M63" s="246">
        <v>0</v>
      </c>
      <c r="N63" s="249">
        <v>0.4534962786559838</v>
      </c>
      <c r="O63" s="249">
        <v>0.4534962786559838</v>
      </c>
      <c r="P63" s="249" t="s">
        <v>470</v>
      </c>
      <c r="Q63" s="243"/>
    </row>
    <row r="64" spans="1:17" s="237" customFormat="1" ht="30" x14ac:dyDescent="0.25">
      <c r="A64" s="237" t="s">
        <v>603</v>
      </c>
      <c r="B64" s="238"/>
      <c r="C64" s="244" t="s">
        <v>604</v>
      </c>
      <c r="D64" s="245" t="s">
        <v>605</v>
      </c>
      <c r="E64" s="246">
        <v>1423659.1999999997</v>
      </c>
      <c r="F64" s="246">
        <v>1423659.1999999997</v>
      </c>
      <c r="G64" s="246">
        <v>0</v>
      </c>
      <c r="H64" s="246">
        <v>1425325.6753200004</v>
      </c>
      <c r="I64" s="246">
        <v>1425325.6753200004</v>
      </c>
      <c r="J64" s="246">
        <v>0</v>
      </c>
      <c r="K64" s="246">
        <v>268255.34876999998</v>
      </c>
      <c r="L64" s="246">
        <v>268255.34876999998</v>
      </c>
      <c r="M64" s="246">
        <v>0</v>
      </c>
      <c r="N64" s="249">
        <v>18.820635410905222</v>
      </c>
      <c r="O64" s="249">
        <v>18.820635410905222</v>
      </c>
      <c r="P64" s="249" t="s">
        <v>470</v>
      </c>
      <c r="Q64" s="243"/>
    </row>
    <row r="65" spans="1:17" s="243" customFormat="1" ht="42.75" x14ac:dyDescent="0.25">
      <c r="A65" s="237" t="s">
        <v>606</v>
      </c>
      <c r="B65" s="240">
        <v>4</v>
      </c>
      <c r="C65" s="241" t="s">
        <v>359</v>
      </c>
      <c r="D65" s="240" t="s">
        <v>360</v>
      </c>
      <c r="E65" s="242">
        <v>21193.23</v>
      </c>
      <c r="F65" s="242">
        <v>6080.0300000000007</v>
      </c>
      <c r="G65" s="242">
        <v>15113.199999999999</v>
      </c>
      <c r="H65" s="242">
        <v>21193.232479999999</v>
      </c>
      <c r="I65" s="242">
        <v>6080.0319799999997</v>
      </c>
      <c r="J65" s="242">
        <v>15113.200500000001</v>
      </c>
      <c r="K65" s="242">
        <v>261.33</v>
      </c>
      <c r="L65" s="242">
        <v>261.33</v>
      </c>
      <c r="M65" s="242">
        <v>0</v>
      </c>
      <c r="N65" s="239">
        <v>1.2330823070365338</v>
      </c>
      <c r="O65" s="239">
        <v>4.2981681816745967</v>
      </c>
      <c r="P65" s="239">
        <v>0</v>
      </c>
    </row>
    <row r="66" spans="1:17" s="237" customFormat="1" ht="60" x14ac:dyDescent="0.25">
      <c r="A66" s="237" t="s">
        <v>607</v>
      </c>
      <c r="B66" s="238"/>
      <c r="C66" s="244" t="s">
        <v>608</v>
      </c>
      <c r="D66" s="245" t="s">
        <v>609</v>
      </c>
      <c r="E66" s="246">
        <v>15908.63</v>
      </c>
      <c r="F66" s="246">
        <v>795.43000000000029</v>
      </c>
      <c r="G66" s="246">
        <v>15113.199999999999</v>
      </c>
      <c r="H66" s="246">
        <v>15908.63248</v>
      </c>
      <c r="I66" s="246">
        <v>795.43197999999938</v>
      </c>
      <c r="J66" s="246">
        <v>15113.200500000001</v>
      </c>
      <c r="K66" s="246">
        <v>0</v>
      </c>
      <c r="L66" s="246">
        <v>0</v>
      </c>
      <c r="M66" s="246">
        <v>0</v>
      </c>
      <c r="N66" s="249">
        <v>0</v>
      </c>
      <c r="O66" s="249">
        <v>0</v>
      </c>
      <c r="P66" s="249">
        <v>0</v>
      </c>
      <c r="Q66" s="243"/>
    </row>
    <row r="67" spans="1:17" s="237" customFormat="1" ht="60" x14ac:dyDescent="0.25">
      <c r="A67" s="237" t="s">
        <v>610</v>
      </c>
      <c r="B67" s="238"/>
      <c r="C67" s="244" t="s">
        <v>611</v>
      </c>
      <c r="D67" s="245" t="s">
        <v>612</v>
      </c>
      <c r="E67" s="246">
        <v>5284.6</v>
      </c>
      <c r="F67" s="246">
        <v>5284.6</v>
      </c>
      <c r="G67" s="246">
        <v>0</v>
      </c>
      <c r="H67" s="246">
        <v>5284.6</v>
      </c>
      <c r="I67" s="246">
        <v>5284.6</v>
      </c>
      <c r="J67" s="246">
        <v>0</v>
      </c>
      <c r="K67" s="246">
        <v>261.33</v>
      </c>
      <c r="L67" s="246">
        <v>261.33</v>
      </c>
      <c r="M67" s="246">
        <v>0</v>
      </c>
      <c r="N67" s="249">
        <v>4.9451235665897126</v>
      </c>
      <c r="O67" s="249">
        <v>4.9451235665897126</v>
      </c>
      <c r="P67" s="249" t="s">
        <v>470</v>
      </c>
      <c r="Q67" s="243"/>
    </row>
    <row r="68" spans="1:17" s="243" customFormat="1" ht="57" x14ac:dyDescent="0.25">
      <c r="A68" s="237" t="s">
        <v>613</v>
      </c>
      <c r="B68" s="240">
        <v>5</v>
      </c>
      <c r="C68" s="241" t="s">
        <v>361</v>
      </c>
      <c r="D68" s="240" t="s">
        <v>362</v>
      </c>
      <c r="E68" s="242">
        <v>1789124.7400000002</v>
      </c>
      <c r="F68" s="242">
        <v>1613606.94</v>
      </c>
      <c r="G68" s="242">
        <v>175517.80000000002</v>
      </c>
      <c r="H68" s="242">
        <v>1790320.4146200002</v>
      </c>
      <c r="I68" s="242">
        <v>1614802.6225399999</v>
      </c>
      <c r="J68" s="242">
        <v>175517.79208000001</v>
      </c>
      <c r="K68" s="242">
        <v>69347.136020000005</v>
      </c>
      <c r="L68" s="242">
        <v>52794.840090000005</v>
      </c>
      <c r="M68" s="242">
        <v>16552.29593</v>
      </c>
      <c r="N68" s="239">
        <v>3.8734483198483272</v>
      </c>
      <c r="O68" s="239">
        <v>3.2694299199834393</v>
      </c>
      <c r="P68" s="239">
        <v>9.4305515890124454</v>
      </c>
    </row>
    <row r="69" spans="1:17" s="243" customFormat="1" ht="75" x14ac:dyDescent="0.25">
      <c r="A69" s="237" t="s">
        <v>614</v>
      </c>
      <c r="B69" s="240"/>
      <c r="C69" s="244" t="s">
        <v>615</v>
      </c>
      <c r="D69" s="245" t="s">
        <v>616</v>
      </c>
      <c r="E69" s="246">
        <v>25793.5</v>
      </c>
      <c r="F69" s="246">
        <v>1289.7000000000007</v>
      </c>
      <c r="G69" s="246">
        <v>24503.8</v>
      </c>
      <c r="H69" s="246">
        <v>25793.5</v>
      </c>
      <c r="I69" s="246">
        <v>1289.6999999999898</v>
      </c>
      <c r="J69" s="246">
        <v>24503.80000000001</v>
      </c>
      <c r="K69" s="246">
        <v>4643.0563900000006</v>
      </c>
      <c r="L69" s="246">
        <v>232.15732000000025</v>
      </c>
      <c r="M69" s="246">
        <v>4410.8990700000004</v>
      </c>
      <c r="N69" s="247">
        <v>18.000877701746568</v>
      </c>
      <c r="O69" s="247">
        <v>18.000877723501752</v>
      </c>
      <c r="P69" s="247">
        <v>18.000877700601535</v>
      </c>
    </row>
    <row r="70" spans="1:17" s="243" customFormat="1" ht="30" x14ac:dyDescent="0.25">
      <c r="A70" s="237" t="s">
        <v>617</v>
      </c>
      <c r="B70" s="240"/>
      <c r="C70" s="244" t="s">
        <v>618</v>
      </c>
      <c r="D70" s="245" t="s">
        <v>619</v>
      </c>
      <c r="E70" s="246">
        <v>1419348</v>
      </c>
      <c r="F70" s="246">
        <v>1377830.3</v>
      </c>
      <c r="G70" s="246">
        <v>41517.699999999997</v>
      </c>
      <c r="H70" s="246">
        <v>1420296.04</v>
      </c>
      <c r="I70" s="246">
        <v>1378778.34</v>
      </c>
      <c r="J70" s="246">
        <v>41517.699999999997</v>
      </c>
      <c r="K70" s="246">
        <v>11513.67981</v>
      </c>
      <c r="L70" s="246">
        <v>678.67980999999963</v>
      </c>
      <c r="M70" s="246">
        <v>10835</v>
      </c>
      <c r="N70" s="247">
        <v>0.81065351769902838</v>
      </c>
      <c r="O70" s="247">
        <v>4.9223271813219782E-2</v>
      </c>
      <c r="P70" s="247">
        <v>26.097303077964341</v>
      </c>
    </row>
    <row r="71" spans="1:17" s="243" customFormat="1" ht="45" x14ac:dyDescent="0.25">
      <c r="A71" s="237" t="s">
        <v>620</v>
      </c>
      <c r="B71" s="240"/>
      <c r="C71" s="244" t="s">
        <v>621</v>
      </c>
      <c r="D71" s="245" t="s">
        <v>622</v>
      </c>
      <c r="E71" s="246">
        <v>138401.57999999999</v>
      </c>
      <c r="F71" s="246">
        <v>42004.87999999999</v>
      </c>
      <c r="G71" s="246">
        <v>96396.7</v>
      </c>
      <c r="H71" s="246">
        <v>138401.56796000001</v>
      </c>
      <c r="I71" s="246">
        <v>42004.875880000021</v>
      </c>
      <c r="J71" s="246">
        <v>96396.692079999993</v>
      </c>
      <c r="K71" s="246">
        <v>0</v>
      </c>
      <c r="L71" s="246">
        <v>0</v>
      </c>
      <c r="M71" s="246">
        <v>0</v>
      </c>
      <c r="N71" s="247">
        <v>0</v>
      </c>
      <c r="O71" s="247">
        <v>0</v>
      </c>
      <c r="P71" s="247">
        <v>0</v>
      </c>
    </row>
    <row r="72" spans="1:17" s="243" customFormat="1" ht="30" x14ac:dyDescent="0.25">
      <c r="A72" s="237" t="s">
        <v>623</v>
      </c>
      <c r="B72" s="240"/>
      <c r="C72" s="244" t="s">
        <v>624</v>
      </c>
      <c r="D72" s="245" t="s">
        <v>625</v>
      </c>
      <c r="E72" s="246">
        <v>18650</v>
      </c>
      <c r="F72" s="246">
        <v>18650</v>
      </c>
      <c r="G72" s="246">
        <v>0</v>
      </c>
      <c r="H72" s="246">
        <v>18650</v>
      </c>
      <c r="I72" s="246">
        <v>18650</v>
      </c>
      <c r="J72" s="246">
        <v>0</v>
      </c>
      <c r="K72" s="246">
        <v>2960.6061199999999</v>
      </c>
      <c r="L72" s="246">
        <v>2960.6061199999999</v>
      </c>
      <c r="M72" s="246">
        <v>0</v>
      </c>
      <c r="N72" s="247">
        <v>15.8745636461126</v>
      </c>
      <c r="O72" s="247">
        <v>15.8745636461126</v>
      </c>
      <c r="P72" s="247" t="s">
        <v>470</v>
      </c>
    </row>
    <row r="73" spans="1:17" s="243" customFormat="1" ht="75" x14ac:dyDescent="0.25">
      <c r="A73" s="237" t="s">
        <v>626</v>
      </c>
      <c r="B73" s="240"/>
      <c r="C73" s="244" t="s">
        <v>627</v>
      </c>
      <c r="D73" s="245" t="s">
        <v>628</v>
      </c>
      <c r="E73" s="246">
        <v>95519.3</v>
      </c>
      <c r="F73" s="246">
        <v>95519.3</v>
      </c>
      <c r="G73" s="246">
        <v>0</v>
      </c>
      <c r="H73" s="246">
        <v>95519.3</v>
      </c>
      <c r="I73" s="246">
        <v>95519.3</v>
      </c>
      <c r="J73" s="246">
        <v>0</v>
      </c>
      <c r="K73" s="246">
        <v>32614.604159999999</v>
      </c>
      <c r="L73" s="246">
        <v>32614.604159999999</v>
      </c>
      <c r="M73" s="246">
        <v>0</v>
      </c>
      <c r="N73" s="247">
        <v>34.144517558231684</v>
      </c>
      <c r="O73" s="247">
        <v>34.144517558231684</v>
      </c>
      <c r="P73" s="247" t="s">
        <v>470</v>
      </c>
    </row>
    <row r="74" spans="1:17" s="243" customFormat="1" ht="105" x14ac:dyDescent="0.25">
      <c r="A74" s="237" t="s">
        <v>629</v>
      </c>
      <c r="B74" s="240"/>
      <c r="C74" s="244" t="s">
        <v>630</v>
      </c>
      <c r="D74" s="245" t="s">
        <v>631</v>
      </c>
      <c r="E74" s="246">
        <v>73238.3</v>
      </c>
      <c r="F74" s="246">
        <v>73238.3</v>
      </c>
      <c r="G74" s="246">
        <v>0</v>
      </c>
      <c r="H74" s="246">
        <v>73485.946660000001</v>
      </c>
      <c r="I74" s="246">
        <v>73485.946660000001</v>
      </c>
      <c r="J74" s="246">
        <v>0</v>
      </c>
      <c r="K74" s="246">
        <v>16224.712590000005</v>
      </c>
      <c r="L74" s="246">
        <v>16224.712590000005</v>
      </c>
      <c r="M74" s="246">
        <v>0</v>
      </c>
      <c r="N74" s="247">
        <v>22.078660379878414</v>
      </c>
      <c r="O74" s="247">
        <v>22.078660379878414</v>
      </c>
      <c r="P74" s="247" t="s">
        <v>470</v>
      </c>
    </row>
    <row r="75" spans="1:17" s="237" customFormat="1" ht="45" x14ac:dyDescent="0.25">
      <c r="A75" s="237" t="s">
        <v>632</v>
      </c>
      <c r="B75" s="238"/>
      <c r="C75" s="244" t="s">
        <v>633</v>
      </c>
      <c r="D75" s="245" t="s">
        <v>634</v>
      </c>
      <c r="E75" s="246">
        <v>11667.7</v>
      </c>
      <c r="F75" s="246">
        <v>0</v>
      </c>
      <c r="G75" s="246">
        <v>11667.7</v>
      </c>
      <c r="H75" s="246">
        <v>11667.7</v>
      </c>
      <c r="I75" s="246">
        <v>0</v>
      </c>
      <c r="J75" s="246">
        <v>11667.7</v>
      </c>
      <c r="K75" s="246">
        <v>0</v>
      </c>
      <c r="L75" s="246">
        <v>0</v>
      </c>
      <c r="M75" s="246">
        <v>0</v>
      </c>
      <c r="N75" s="249">
        <v>0</v>
      </c>
      <c r="O75" s="249" t="s">
        <v>470</v>
      </c>
      <c r="P75" s="249">
        <v>0</v>
      </c>
      <c r="Q75" s="243"/>
    </row>
    <row r="76" spans="1:17" s="237" customFormat="1" ht="45" x14ac:dyDescent="0.25">
      <c r="A76" s="237" t="s">
        <v>635</v>
      </c>
      <c r="B76" s="238"/>
      <c r="C76" s="244" t="s">
        <v>636</v>
      </c>
      <c r="D76" s="245" t="s">
        <v>637</v>
      </c>
      <c r="E76" s="246">
        <v>6506.36</v>
      </c>
      <c r="F76" s="246">
        <v>5074.4599999999991</v>
      </c>
      <c r="G76" s="246">
        <v>1431.9</v>
      </c>
      <c r="H76" s="246">
        <v>6506.36</v>
      </c>
      <c r="I76" s="246">
        <v>5074.4599999999991</v>
      </c>
      <c r="J76" s="246">
        <v>1431.9</v>
      </c>
      <c r="K76" s="246">
        <v>1390.4769500000002</v>
      </c>
      <c r="L76" s="246">
        <v>84.080090000000155</v>
      </c>
      <c r="M76" s="246">
        <v>1306.3968600000001</v>
      </c>
      <c r="N76" s="249">
        <v>21.371042333962464</v>
      </c>
      <c r="O76" s="249">
        <v>1.6569268454180379</v>
      </c>
      <c r="P76" s="249">
        <v>91.235202178923103</v>
      </c>
      <c r="Q76" s="243"/>
    </row>
    <row r="77" spans="1:17" s="243" customFormat="1" ht="42.75" x14ac:dyDescent="0.25">
      <c r="A77" s="237" t="s">
        <v>638</v>
      </c>
      <c r="B77" s="240">
        <v>6</v>
      </c>
      <c r="C77" s="241" t="s">
        <v>363</v>
      </c>
      <c r="D77" s="240" t="s">
        <v>364</v>
      </c>
      <c r="E77" s="242">
        <v>422158.67</v>
      </c>
      <c r="F77" s="242">
        <v>251759.47</v>
      </c>
      <c r="G77" s="242">
        <v>170399.2</v>
      </c>
      <c r="H77" s="242">
        <v>422158.69</v>
      </c>
      <c r="I77" s="242">
        <v>251759.49</v>
      </c>
      <c r="J77" s="242">
        <v>170399.2</v>
      </c>
      <c r="K77" s="242">
        <v>79122.184979999991</v>
      </c>
      <c r="L77" s="242">
        <v>43423.332829999992</v>
      </c>
      <c r="M77" s="242">
        <v>35698.852149999999</v>
      </c>
      <c r="N77" s="239">
        <v>18.742285035042151</v>
      </c>
      <c r="O77" s="239">
        <v>17.247942800487877</v>
      </c>
      <c r="P77" s="239">
        <v>20.950128961873059</v>
      </c>
    </row>
    <row r="78" spans="1:17" s="237" customFormat="1" x14ac:dyDescent="0.25">
      <c r="A78" s="237" t="s">
        <v>639</v>
      </c>
      <c r="B78" s="238"/>
      <c r="C78" s="244" t="s">
        <v>640</v>
      </c>
      <c r="D78" s="245" t="s">
        <v>641</v>
      </c>
      <c r="E78" s="246">
        <v>8118.38</v>
      </c>
      <c r="F78" s="246">
        <v>8118.38</v>
      </c>
      <c r="G78" s="246">
        <v>0</v>
      </c>
      <c r="H78" s="246">
        <v>8118.4</v>
      </c>
      <c r="I78" s="246">
        <v>8118.4</v>
      </c>
      <c r="J78" s="246">
        <v>0</v>
      </c>
      <c r="K78" s="246">
        <v>0</v>
      </c>
      <c r="L78" s="246">
        <v>0</v>
      </c>
      <c r="M78" s="246">
        <v>0</v>
      </c>
      <c r="N78" s="249">
        <v>0</v>
      </c>
      <c r="O78" s="249">
        <v>0</v>
      </c>
      <c r="P78" s="249" t="s">
        <v>470</v>
      </c>
      <c r="Q78" s="243"/>
    </row>
    <row r="79" spans="1:17" s="237" customFormat="1" ht="45" x14ac:dyDescent="0.25">
      <c r="A79" s="237" t="s">
        <v>642</v>
      </c>
      <c r="B79" s="238"/>
      <c r="C79" s="244" t="s">
        <v>643</v>
      </c>
      <c r="D79" s="245" t="s">
        <v>644</v>
      </c>
      <c r="E79" s="246">
        <v>410997.19</v>
      </c>
      <c r="F79" s="246">
        <v>240597.99</v>
      </c>
      <c r="G79" s="246">
        <v>170399.2</v>
      </c>
      <c r="H79" s="246">
        <v>410997.19</v>
      </c>
      <c r="I79" s="246">
        <v>240597.99</v>
      </c>
      <c r="J79" s="246">
        <v>170399.2</v>
      </c>
      <c r="K79" s="246">
        <v>79122.184979999991</v>
      </c>
      <c r="L79" s="246">
        <v>43423.332829999992</v>
      </c>
      <c r="M79" s="246">
        <v>35698.852149999999</v>
      </c>
      <c r="N79" s="249">
        <v>19.251271518425707</v>
      </c>
      <c r="O79" s="249">
        <v>18.048086282848828</v>
      </c>
      <c r="P79" s="249">
        <v>20.950128961873059</v>
      </c>
      <c r="Q79" s="243"/>
    </row>
    <row r="80" spans="1:17" s="237" customFormat="1" ht="45" x14ac:dyDescent="0.25">
      <c r="A80" s="237" t="s">
        <v>645</v>
      </c>
      <c r="B80" s="238"/>
      <c r="C80" s="244" t="s">
        <v>643</v>
      </c>
      <c r="D80" s="245" t="s">
        <v>646</v>
      </c>
      <c r="E80" s="246">
        <v>3043.1</v>
      </c>
      <c r="F80" s="246">
        <v>3043.1</v>
      </c>
      <c r="G80" s="246">
        <v>0</v>
      </c>
      <c r="H80" s="246">
        <v>3043.1</v>
      </c>
      <c r="I80" s="246">
        <v>3043.1</v>
      </c>
      <c r="J80" s="246">
        <v>0</v>
      </c>
      <c r="K80" s="246">
        <v>0</v>
      </c>
      <c r="L80" s="246">
        <v>0</v>
      </c>
      <c r="M80" s="246">
        <v>0</v>
      </c>
      <c r="N80" s="249">
        <v>0</v>
      </c>
      <c r="O80" s="249">
        <v>0</v>
      </c>
      <c r="P80" s="249" t="s">
        <v>470</v>
      </c>
      <c r="Q80" s="243"/>
    </row>
    <row r="81" spans="1:17" s="243" customFormat="1" ht="71.25" x14ac:dyDescent="0.25">
      <c r="A81" s="237" t="s">
        <v>647</v>
      </c>
      <c r="B81" s="240">
        <v>7</v>
      </c>
      <c r="C81" s="241" t="s">
        <v>365</v>
      </c>
      <c r="D81" s="240" t="s">
        <v>366</v>
      </c>
      <c r="E81" s="242">
        <v>6527.2</v>
      </c>
      <c r="F81" s="242">
        <v>6527.2</v>
      </c>
      <c r="G81" s="242">
        <v>0</v>
      </c>
      <c r="H81" s="242">
        <v>6527.2</v>
      </c>
      <c r="I81" s="242">
        <v>6527.2</v>
      </c>
      <c r="J81" s="242">
        <v>0</v>
      </c>
      <c r="K81" s="242">
        <v>29.7</v>
      </c>
      <c r="L81" s="242">
        <v>29.7</v>
      </c>
      <c r="M81" s="242">
        <v>0</v>
      </c>
      <c r="N81" s="239">
        <v>0.45501899742615515</v>
      </c>
      <c r="O81" s="239">
        <v>0.45501899742615515</v>
      </c>
      <c r="P81" s="239" t="s">
        <v>470</v>
      </c>
    </row>
    <row r="82" spans="1:17" s="237" customFormat="1" ht="30" x14ac:dyDescent="0.25">
      <c r="A82" s="237" t="s">
        <v>648</v>
      </c>
      <c r="B82" s="238"/>
      <c r="C82" s="244" t="s">
        <v>649</v>
      </c>
      <c r="D82" s="245" t="s">
        <v>650</v>
      </c>
      <c r="E82" s="246">
        <v>5587.3</v>
      </c>
      <c r="F82" s="246">
        <v>5587.3</v>
      </c>
      <c r="G82" s="246">
        <v>0</v>
      </c>
      <c r="H82" s="246">
        <v>5587.3</v>
      </c>
      <c r="I82" s="246">
        <v>5587.3</v>
      </c>
      <c r="J82" s="246">
        <v>0</v>
      </c>
      <c r="K82" s="246">
        <v>29.7</v>
      </c>
      <c r="L82" s="246">
        <v>29.7</v>
      </c>
      <c r="M82" s="246">
        <v>0</v>
      </c>
      <c r="N82" s="249">
        <v>0.53156265101211675</v>
      </c>
      <c r="O82" s="249">
        <v>0.53156265101211675</v>
      </c>
      <c r="P82" s="249" t="s">
        <v>470</v>
      </c>
      <c r="Q82" s="243"/>
    </row>
    <row r="83" spans="1:17" s="237" customFormat="1" ht="30" x14ac:dyDescent="0.25">
      <c r="A83" s="237" t="s">
        <v>651</v>
      </c>
      <c r="B83" s="238"/>
      <c r="C83" s="244" t="s">
        <v>652</v>
      </c>
      <c r="D83" s="245" t="s">
        <v>653</v>
      </c>
      <c r="E83" s="246">
        <v>939.9</v>
      </c>
      <c r="F83" s="246">
        <v>939.9</v>
      </c>
      <c r="G83" s="246">
        <v>0</v>
      </c>
      <c r="H83" s="246">
        <v>939.9</v>
      </c>
      <c r="I83" s="246">
        <v>939.9</v>
      </c>
      <c r="J83" s="246">
        <v>0</v>
      </c>
      <c r="K83" s="246">
        <v>0</v>
      </c>
      <c r="L83" s="246">
        <v>0</v>
      </c>
      <c r="M83" s="246">
        <v>0</v>
      </c>
      <c r="N83" s="249">
        <v>0</v>
      </c>
      <c r="O83" s="249">
        <v>0</v>
      </c>
      <c r="P83" s="249" t="s">
        <v>470</v>
      </c>
      <c r="Q83" s="243"/>
    </row>
    <row r="84" spans="1:17" s="243" customFormat="1" ht="99.75" x14ac:dyDescent="0.25">
      <c r="A84" s="237" t="s">
        <v>654</v>
      </c>
      <c r="B84" s="240">
        <v>8</v>
      </c>
      <c r="C84" s="241" t="s">
        <v>367</v>
      </c>
      <c r="D84" s="240" t="s">
        <v>368</v>
      </c>
      <c r="E84" s="242">
        <v>432577.32000000007</v>
      </c>
      <c r="F84" s="242">
        <v>432577.32000000007</v>
      </c>
      <c r="G84" s="242">
        <v>0</v>
      </c>
      <c r="H84" s="242">
        <v>445255.87105000002</v>
      </c>
      <c r="I84" s="242">
        <v>445255.87105000002</v>
      </c>
      <c r="J84" s="242">
        <v>0</v>
      </c>
      <c r="K84" s="242">
        <v>95807.312410000013</v>
      </c>
      <c r="L84" s="242">
        <v>95807.312410000013</v>
      </c>
      <c r="M84" s="242">
        <v>0</v>
      </c>
      <c r="N84" s="239">
        <v>21.517360834359742</v>
      </c>
      <c r="O84" s="239">
        <v>21.517360834359742</v>
      </c>
      <c r="P84" s="239" t="s">
        <v>470</v>
      </c>
    </row>
    <row r="85" spans="1:17" s="243" customFormat="1" ht="75" x14ac:dyDescent="0.25">
      <c r="A85" s="237" t="s">
        <v>655</v>
      </c>
      <c r="B85" s="240"/>
      <c r="C85" s="244" t="s">
        <v>656</v>
      </c>
      <c r="D85" s="245" t="s">
        <v>657</v>
      </c>
      <c r="E85" s="246">
        <v>403062.04000000004</v>
      </c>
      <c r="F85" s="246">
        <v>403062.04000000004</v>
      </c>
      <c r="G85" s="246">
        <v>0</v>
      </c>
      <c r="H85" s="246">
        <v>403342.59756000002</v>
      </c>
      <c r="I85" s="246">
        <v>403342.59756000002</v>
      </c>
      <c r="J85" s="246">
        <v>0</v>
      </c>
      <c r="K85" s="246">
        <v>83363.469240000006</v>
      </c>
      <c r="L85" s="246">
        <v>83363.469240000006</v>
      </c>
      <c r="M85" s="246">
        <v>0</v>
      </c>
      <c r="N85" s="247">
        <v>20.66815400711528</v>
      </c>
      <c r="O85" s="247">
        <v>20.66815400711528</v>
      </c>
      <c r="P85" s="247" t="s">
        <v>470</v>
      </c>
    </row>
    <row r="86" spans="1:17" s="237" customFormat="1" ht="75" x14ac:dyDescent="0.25">
      <c r="A86" s="237" t="s">
        <v>658</v>
      </c>
      <c r="B86" s="238"/>
      <c r="C86" s="244" t="s">
        <v>659</v>
      </c>
      <c r="D86" s="245" t="s">
        <v>660</v>
      </c>
      <c r="E86" s="246">
        <v>19515.28</v>
      </c>
      <c r="F86" s="246">
        <v>19515.28</v>
      </c>
      <c r="G86" s="246">
        <v>0</v>
      </c>
      <c r="H86" s="246">
        <v>31913.273490000003</v>
      </c>
      <c r="I86" s="246">
        <v>31913.273490000003</v>
      </c>
      <c r="J86" s="246">
        <v>0</v>
      </c>
      <c r="K86" s="246">
        <v>12443.84317</v>
      </c>
      <c r="L86" s="246">
        <v>12443.84317</v>
      </c>
      <c r="M86" s="246">
        <v>0</v>
      </c>
      <c r="N86" s="249">
        <v>38.992688023368295</v>
      </c>
      <c r="O86" s="249">
        <v>38.992688023368295</v>
      </c>
      <c r="P86" s="249" t="s">
        <v>470</v>
      </c>
      <c r="Q86" s="243"/>
    </row>
    <row r="87" spans="1:17" s="237" customFormat="1" x14ac:dyDescent="0.25">
      <c r="A87" s="237" t="s">
        <v>661</v>
      </c>
      <c r="B87" s="238"/>
      <c r="C87" s="244" t="s">
        <v>662</v>
      </c>
      <c r="D87" s="245" t="s">
        <v>663</v>
      </c>
      <c r="E87" s="246">
        <v>10000</v>
      </c>
      <c r="F87" s="246">
        <v>10000</v>
      </c>
      <c r="G87" s="246">
        <v>0</v>
      </c>
      <c r="H87" s="246">
        <v>10000</v>
      </c>
      <c r="I87" s="246">
        <v>10000</v>
      </c>
      <c r="J87" s="246">
        <v>0</v>
      </c>
      <c r="K87" s="246">
        <v>0</v>
      </c>
      <c r="L87" s="246">
        <v>0</v>
      </c>
      <c r="M87" s="246">
        <v>0</v>
      </c>
      <c r="N87" s="249">
        <v>0</v>
      </c>
      <c r="O87" s="249">
        <v>0</v>
      </c>
      <c r="P87" s="249" t="s">
        <v>470</v>
      </c>
      <c r="Q87" s="243"/>
    </row>
    <row r="88" spans="1:17" s="243" customFormat="1" ht="42.75" x14ac:dyDescent="0.25">
      <c r="A88" s="237" t="s">
        <v>664</v>
      </c>
      <c r="B88" s="240">
        <v>9</v>
      </c>
      <c r="C88" s="241" t="s">
        <v>369</v>
      </c>
      <c r="D88" s="240" t="s">
        <v>370</v>
      </c>
      <c r="E88" s="242">
        <v>1592549.1699999997</v>
      </c>
      <c r="F88" s="242">
        <v>943181.7699999999</v>
      </c>
      <c r="G88" s="242">
        <v>649367.4</v>
      </c>
      <c r="H88" s="242">
        <v>1597063.3876400001</v>
      </c>
      <c r="I88" s="242">
        <v>947695.94706000003</v>
      </c>
      <c r="J88" s="242">
        <v>649367.44057999994</v>
      </c>
      <c r="K88" s="242">
        <v>176831.83538999999</v>
      </c>
      <c r="L88" s="242">
        <v>175040.67738000001</v>
      </c>
      <c r="M88" s="242">
        <v>1791.1580099999999</v>
      </c>
      <c r="N88" s="239">
        <v>11.072311641387419</v>
      </c>
      <c r="O88" s="239">
        <v>18.470130417147171</v>
      </c>
      <c r="P88" s="239">
        <v>0.27583120096076558</v>
      </c>
    </row>
    <row r="89" spans="1:17" s="243" customFormat="1" ht="30" x14ac:dyDescent="0.25">
      <c r="A89" s="237" t="s">
        <v>665</v>
      </c>
      <c r="B89" s="240"/>
      <c r="C89" s="244" t="s">
        <v>666</v>
      </c>
      <c r="D89" s="245" t="s">
        <v>667</v>
      </c>
      <c r="E89" s="246">
        <v>3991.9</v>
      </c>
      <c r="F89" s="246">
        <v>199.59999999999991</v>
      </c>
      <c r="G89" s="246">
        <v>3792.3</v>
      </c>
      <c r="H89" s="246">
        <v>3991.8947399999997</v>
      </c>
      <c r="I89" s="246">
        <v>199.59474000000046</v>
      </c>
      <c r="J89" s="246">
        <v>3792.2999999999993</v>
      </c>
      <c r="K89" s="246">
        <v>119.81466999999999</v>
      </c>
      <c r="L89" s="246">
        <v>5.990729999999985</v>
      </c>
      <c r="M89" s="246">
        <v>113.82394000000001</v>
      </c>
      <c r="N89" s="247">
        <v>3.0014486303814714</v>
      </c>
      <c r="O89" s="247">
        <v>3.0014468317150897</v>
      </c>
      <c r="P89" s="247">
        <v>3.0014487250481245</v>
      </c>
    </row>
    <row r="90" spans="1:17" s="243" customFormat="1" ht="30" x14ac:dyDescent="0.25">
      <c r="A90" s="237" t="s">
        <v>668</v>
      </c>
      <c r="B90" s="240"/>
      <c r="C90" s="244" t="s">
        <v>669</v>
      </c>
      <c r="D90" s="245" t="s">
        <v>670</v>
      </c>
      <c r="E90" s="246">
        <v>485021.5</v>
      </c>
      <c r="F90" s="246">
        <v>24251.099999999977</v>
      </c>
      <c r="G90" s="246">
        <v>460770.4</v>
      </c>
      <c r="H90" s="246">
        <v>485021.5</v>
      </c>
      <c r="I90" s="246">
        <v>24251.099999999977</v>
      </c>
      <c r="J90" s="246">
        <v>460770.4</v>
      </c>
      <c r="K90" s="246">
        <v>0</v>
      </c>
      <c r="L90" s="246">
        <v>0</v>
      </c>
      <c r="M90" s="246">
        <v>0</v>
      </c>
      <c r="N90" s="247">
        <v>0</v>
      </c>
      <c r="O90" s="247">
        <v>0</v>
      </c>
      <c r="P90" s="247">
        <v>0</v>
      </c>
    </row>
    <row r="91" spans="1:17" s="243" customFormat="1" ht="30" x14ac:dyDescent="0.25">
      <c r="A91" s="237" t="s">
        <v>671</v>
      </c>
      <c r="B91" s="240"/>
      <c r="C91" s="244" t="s">
        <v>672</v>
      </c>
      <c r="D91" s="245" t="s">
        <v>673</v>
      </c>
      <c r="E91" s="246">
        <v>20294.299999999996</v>
      </c>
      <c r="F91" s="246">
        <v>1014.6999999999971</v>
      </c>
      <c r="G91" s="246">
        <v>19279.599999999999</v>
      </c>
      <c r="H91" s="246">
        <v>20294.315790000001</v>
      </c>
      <c r="I91" s="246">
        <v>1014.715790000002</v>
      </c>
      <c r="J91" s="246">
        <v>19279.599999999999</v>
      </c>
      <c r="K91" s="246">
        <v>1566.51053</v>
      </c>
      <c r="L91" s="246">
        <v>78.325530000000072</v>
      </c>
      <c r="M91" s="246">
        <v>1488.1849999999999</v>
      </c>
      <c r="N91" s="247">
        <v>7.7189620296137118</v>
      </c>
      <c r="O91" s="247">
        <v>7.7189623707343626</v>
      </c>
      <c r="P91" s="247">
        <v>7.7189620116599942</v>
      </c>
    </row>
    <row r="92" spans="1:17" s="243" customFormat="1" x14ac:dyDescent="0.25">
      <c r="A92" s="237" t="s">
        <v>674</v>
      </c>
      <c r="B92" s="240"/>
      <c r="C92" s="244" t="s">
        <v>675</v>
      </c>
      <c r="D92" s="245" t="s">
        <v>676</v>
      </c>
      <c r="E92" s="246">
        <v>117388.4</v>
      </c>
      <c r="F92" s="246">
        <v>4591.7999999999884</v>
      </c>
      <c r="G92" s="246">
        <v>112796.6</v>
      </c>
      <c r="H92" s="246">
        <v>116902.58605000001</v>
      </c>
      <c r="I92" s="246">
        <v>4105.9454700000206</v>
      </c>
      <c r="J92" s="246">
        <v>112796.64057999999</v>
      </c>
      <c r="K92" s="246">
        <v>0</v>
      </c>
      <c r="L92" s="246">
        <v>0</v>
      </c>
      <c r="M92" s="246">
        <v>0</v>
      </c>
      <c r="N92" s="247">
        <v>0</v>
      </c>
      <c r="O92" s="247">
        <v>0</v>
      </c>
      <c r="P92" s="247">
        <v>0</v>
      </c>
    </row>
    <row r="93" spans="1:17" s="243" customFormat="1" x14ac:dyDescent="0.25">
      <c r="A93" s="237" t="s">
        <v>677</v>
      </c>
      <c r="B93" s="240"/>
      <c r="C93" s="244" t="s">
        <v>678</v>
      </c>
      <c r="D93" s="245" t="s">
        <v>679</v>
      </c>
      <c r="E93" s="246">
        <v>1706.1</v>
      </c>
      <c r="F93" s="246">
        <v>1106.0999999999999</v>
      </c>
      <c r="G93" s="246">
        <v>600</v>
      </c>
      <c r="H93" s="246">
        <v>1706.0606</v>
      </c>
      <c r="I93" s="246">
        <v>1106.0606</v>
      </c>
      <c r="J93" s="246">
        <v>600</v>
      </c>
      <c r="K93" s="246">
        <v>50.505050000000004</v>
      </c>
      <c r="L93" s="246">
        <v>0.50505000000000422</v>
      </c>
      <c r="M93" s="246">
        <v>50</v>
      </c>
      <c r="N93" s="247">
        <v>2.9603315380473592</v>
      </c>
      <c r="O93" s="247">
        <v>4.5662055044723968E-2</v>
      </c>
      <c r="P93" s="247">
        <v>8.3333333333333321</v>
      </c>
    </row>
    <row r="94" spans="1:17" s="243" customFormat="1" x14ac:dyDescent="0.25">
      <c r="A94" s="237" t="s">
        <v>680</v>
      </c>
      <c r="B94" s="240"/>
      <c r="C94" s="244" t="s">
        <v>681</v>
      </c>
      <c r="D94" s="245" t="s">
        <v>682</v>
      </c>
      <c r="E94" s="246">
        <v>606.1</v>
      </c>
      <c r="F94" s="246">
        <v>6.1000000000000227</v>
      </c>
      <c r="G94" s="246">
        <v>600</v>
      </c>
      <c r="H94" s="246">
        <v>606.06061</v>
      </c>
      <c r="I94" s="246">
        <v>6.0606099999999969</v>
      </c>
      <c r="J94" s="246">
        <v>600</v>
      </c>
      <c r="K94" s="246">
        <v>0</v>
      </c>
      <c r="L94" s="246">
        <v>0</v>
      </c>
      <c r="M94" s="246">
        <v>0</v>
      </c>
      <c r="N94" s="247">
        <v>0</v>
      </c>
      <c r="O94" s="247">
        <v>0</v>
      </c>
      <c r="P94" s="247">
        <v>0</v>
      </c>
    </row>
    <row r="95" spans="1:17" s="243" customFormat="1" ht="45" x14ac:dyDescent="0.25">
      <c r="A95" s="237" t="s">
        <v>683</v>
      </c>
      <c r="B95" s="240"/>
      <c r="C95" s="244" t="s">
        <v>684</v>
      </c>
      <c r="D95" s="245" t="s">
        <v>685</v>
      </c>
      <c r="E95" s="246">
        <v>53118.3</v>
      </c>
      <c r="F95" s="246">
        <v>2655.9000000000015</v>
      </c>
      <c r="G95" s="246">
        <v>50462.400000000001</v>
      </c>
      <c r="H95" s="246">
        <v>53118.315790000008</v>
      </c>
      <c r="I95" s="246">
        <v>2655.9157900000064</v>
      </c>
      <c r="J95" s="246">
        <v>50462.400000000001</v>
      </c>
      <c r="K95" s="246">
        <v>0</v>
      </c>
      <c r="L95" s="246">
        <v>0</v>
      </c>
      <c r="M95" s="246">
        <v>0</v>
      </c>
      <c r="N95" s="247">
        <v>0</v>
      </c>
      <c r="O95" s="247">
        <v>0</v>
      </c>
      <c r="P95" s="247">
        <v>0</v>
      </c>
    </row>
    <row r="96" spans="1:17" s="243" customFormat="1" ht="30" x14ac:dyDescent="0.25">
      <c r="A96" s="237" t="s">
        <v>686</v>
      </c>
      <c r="B96" s="240"/>
      <c r="C96" s="244" t="s">
        <v>687</v>
      </c>
      <c r="D96" s="245" t="s">
        <v>688</v>
      </c>
      <c r="E96" s="246">
        <v>8000</v>
      </c>
      <c r="F96" s="246">
        <v>8000</v>
      </c>
      <c r="G96" s="246">
        <v>0</v>
      </c>
      <c r="H96" s="246">
        <v>8000</v>
      </c>
      <c r="I96" s="246">
        <v>8000</v>
      </c>
      <c r="J96" s="246">
        <v>0</v>
      </c>
      <c r="K96" s="246">
        <v>0</v>
      </c>
      <c r="L96" s="246">
        <v>0</v>
      </c>
      <c r="M96" s="246">
        <v>0</v>
      </c>
      <c r="N96" s="247">
        <v>0</v>
      </c>
      <c r="O96" s="247">
        <v>0</v>
      </c>
      <c r="P96" s="247" t="s">
        <v>470</v>
      </c>
    </row>
    <row r="97" spans="1:17" s="243" customFormat="1" ht="45" x14ac:dyDescent="0.25">
      <c r="A97" s="237" t="s">
        <v>689</v>
      </c>
      <c r="B97" s="240"/>
      <c r="C97" s="244" t="s">
        <v>690</v>
      </c>
      <c r="D97" s="245" t="s">
        <v>691</v>
      </c>
      <c r="E97" s="246">
        <v>31590.209999999995</v>
      </c>
      <c r="F97" s="246">
        <v>30524.109999999997</v>
      </c>
      <c r="G97" s="246">
        <v>1066.0999999999999</v>
      </c>
      <c r="H97" s="246">
        <v>31590.2</v>
      </c>
      <c r="I97" s="246">
        <v>30524.100000000002</v>
      </c>
      <c r="J97" s="246">
        <v>1066.0999999999999</v>
      </c>
      <c r="K97" s="246">
        <v>4259.9397099999996</v>
      </c>
      <c r="L97" s="246">
        <v>4120.7906399999993</v>
      </c>
      <c r="M97" s="246">
        <v>139.14906999999999</v>
      </c>
      <c r="N97" s="247">
        <v>13.485003925267961</v>
      </c>
      <c r="O97" s="247">
        <v>13.500121674349117</v>
      </c>
      <c r="P97" s="247">
        <v>13.052159272113311</v>
      </c>
    </row>
    <row r="98" spans="1:17" s="243" customFormat="1" ht="30" x14ac:dyDescent="0.25">
      <c r="A98" s="237" t="s">
        <v>692</v>
      </c>
      <c r="B98" s="240"/>
      <c r="C98" s="244" t="s">
        <v>693</v>
      </c>
      <c r="D98" s="245" t="s">
        <v>694</v>
      </c>
      <c r="E98" s="246">
        <v>103827.86</v>
      </c>
      <c r="F98" s="246">
        <v>103827.86</v>
      </c>
      <c r="G98" s="246">
        <v>0</v>
      </c>
      <c r="H98" s="246">
        <v>103827.899</v>
      </c>
      <c r="I98" s="246">
        <v>103827.899</v>
      </c>
      <c r="J98" s="246">
        <v>0</v>
      </c>
      <c r="K98" s="246">
        <v>22693.054060000002</v>
      </c>
      <c r="L98" s="246">
        <v>22693.054060000002</v>
      </c>
      <c r="M98" s="246">
        <v>0</v>
      </c>
      <c r="N98" s="247">
        <v>21.856412658412747</v>
      </c>
      <c r="O98" s="247">
        <v>21.856412658412747</v>
      </c>
      <c r="P98" s="247" t="s">
        <v>470</v>
      </c>
    </row>
    <row r="99" spans="1:17" s="243" customFormat="1" ht="30" x14ac:dyDescent="0.25">
      <c r="A99" s="237" t="s">
        <v>695</v>
      </c>
      <c r="B99" s="240"/>
      <c r="C99" s="244" t="s">
        <v>696</v>
      </c>
      <c r="D99" s="245" t="s">
        <v>697</v>
      </c>
      <c r="E99" s="246">
        <v>91639.5</v>
      </c>
      <c r="F99" s="246">
        <v>91639.5</v>
      </c>
      <c r="G99" s="246">
        <v>0</v>
      </c>
      <c r="H99" s="246">
        <v>91639.539000000004</v>
      </c>
      <c r="I99" s="246">
        <v>91639.539000000004</v>
      </c>
      <c r="J99" s="246">
        <v>0</v>
      </c>
      <c r="K99" s="246">
        <v>15094.591359999997</v>
      </c>
      <c r="L99" s="246">
        <v>15094.591359999997</v>
      </c>
      <c r="M99" s="246">
        <v>0</v>
      </c>
      <c r="N99" s="247">
        <v>16.471701543588075</v>
      </c>
      <c r="O99" s="247">
        <v>16.471701543588075</v>
      </c>
      <c r="P99" s="247" t="s">
        <v>470</v>
      </c>
    </row>
    <row r="100" spans="1:17" s="243" customFormat="1" ht="30" x14ac:dyDescent="0.25">
      <c r="A100" s="237" t="s">
        <v>698</v>
      </c>
      <c r="B100" s="240"/>
      <c r="C100" s="244" t="s">
        <v>699</v>
      </c>
      <c r="D100" s="245" t="s">
        <v>700</v>
      </c>
      <c r="E100" s="246">
        <v>556697.37999999989</v>
      </c>
      <c r="F100" s="246">
        <v>556697.37999999989</v>
      </c>
      <c r="G100" s="246">
        <v>0</v>
      </c>
      <c r="H100" s="246">
        <v>556697.42700000003</v>
      </c>
      <c r="I100" s="246">
        <v>556697.42700000003</v>
      </c>
      <c r="J100" s="246">
        <v>0</v>
      </c>
      <c r="K100" s="246">
        <v>103517.16284</v>
      </c>
      <c r="L100" s="246">
        <v>103517.16284</v>
      </c>
      <c r="M100" s="246">
        <v>0</v>
      </c>
      <c r="N100" s="247">
        <v>18.594869999282395</v>
      </c>
      <c r="O100" s="247">
        <v>18.594869999282395</v>
      </c>
      <c r="P100" s="247" t="s">
        <v>470</v>
      </c>
    </row>
    <row r="101" spans="1:17" s="237" customFormat="1" ht="45" x14ac:dyDescent="0.25">
      <c r="A101" s="237" t="s">
        <v>701</v>
      </c>
      <c r="B101" s="238"/>
      <c r="C101" s="244" t="s">
        <v>702</v>
      </c>
      <c r="D101" s="245" t="s">
        <v>703</v>
      </c>
      <c r="E101" s="246">
        <v>35357.03</v>
      </c>
      <c r="F101" s="246">
        <v>35357.03</v>
      </c>
      <c r="G101" s="246">
        <v>0</v>
      </c>
      <c r="H101" s="246">
        <v>35356.989000000001</v>
      </c>
      <c r="I101" s="246">
        <v>35356.989000000001</v>
      </c>
      <c r="J101" s="246">
        <v>0</v>
      </c>
      <c r="K101" s="246">
        <v>7044.8725999999988</v>
      </c>
      <c r="L101" s="246">
        <v>7044.8725999999988</v>
      </c>
      <c r="M101" s="246">
        <v>0</v>
      </c>
      <c r="N101" s="249">
        <v>19.9249789058678</v>
      </c>
      <c r="O101" s="249">
        <v>19.9249789058678</v>
      </c>
      <c r="P101" s="249" t="s">
        <v>470</v>
      </c>
      <c r="Q101" s="243"/>
    </row>
    <row r="102" spans="1:17" s="237" customFormat="1" ht="45" x14ac:dyDescent="0.25">
      <c r="A102" s="237" t="s">
        <v>704</v>
      </c>
      <c r="B102" s="238"/>
      <c r="C102" s="244" t="s">
        <v>705</v>
      </c>
      <c r="D102" s="245" t="s">
        <v>706</v>
      </c>
      <c r="E102" s="246">
        <v>55832.689999999995</v>
      </c>
      <c r="F102" s="246">
        <v>55832.689999999995</v>
      </c>
      <c r="G102" s="246">
        <v>0</v>
      </c>
      <c r="H102" s="246">
        <v>55832.7</v>
      </c>
      <c r="I102" s="246">
        <v>55832.7</v>
      </c>
      <c r="J102" s="246">
        <v>0</v>
      </c>
      <c r="K102" s="246">
        <v>11711.227270000001</v>
      </c>
      <c r="L102" s="246">
        <v>11711.227270000001</v>
      </c>
      <c r="M102" s="246">
        <v>0</v>
      </c>
      <c r="N102" s="249">
        <v>20.975570355723441</v>
      </c>
      <c r="O102" s="249">
        <v>20.975570355723441</v>
      </c>
      <c r="P102" s="249" t="s">
        <v>470</v>
      </c>
      <c r="Q102" s="243"/>
    </row>
    <row r="103" spans="1:17" s="237" customFormat="1" ht="30" x14ac:dyDescent="0.25">
      <c r="A103" s="237" t="s">
        <v>707</v>
      </c>
      <c r="B103" s="238"/>
      <c r="C103" s="244" t="s">
        <v>708</v>
      </c>
      <c r="D103" s="245" t="s">
        <v>709</v>
      </c>
      <c r="E103" s="246">
        <v>27477.9</v>
      </c>
      <c r="F103" s="246">
        <v>27477.9</v>
      </c>
      <c r="G103" s="246">
        <v>0</v>
      </c>
      <c r="H103" s="246">
        <v>32477.900060000004</v>
      </c>
      <c r="I103" s="246">
        <v>32477.900060000004</v>
      </c>
      <c r="J103" s="246">
        <v>0</v>
      </c>
      <c r="K103" s="246">
        <v>10774.157299999999</v>
      </c>
      <c r="L103" s="246">
        <v>10774.157299999999</v>
      </c>
      <c r="M103" s="246">
        <v>0</v>
      </c>
      <c r="N103" s="249">
        <v>33.173811361250912</v>
      </c>
      <c r="O103" s="249">
        <v>33.173811361250912</v>
      </c>
      <c r="P103" s="249" t="s">
        <v>470</v>
      </c>
      <c r="Q103" s="243"/>
    </row>
    <row r="104" spans="1:17" s="243" customFormat="1" ht="71.25" x14ac:dyDescent="0.25">
      <c r="A104" s="237" t="s">
        <v>710</v>
      </c>
      <c r="B104" s="240">
        <v>10</v>
      </c>
      <c r="C104" s="241" t="s">
        <v>371</v>
      </c>
      <c r="D104" s="240" t="s">
        <v>372</v>
      </c>
      <c r="E104" s="242">
        <v>470018.98</v>
      </c>
      <c r="F104" s="242">
        <v>142645.08000000002</v>
      </c>
      <c r="G104" s="242">
        <v>327373.90000000002</v>
      </c>
      <c r="H104" s="242">
        <v>470018.98900000006</v>
      </c>
      <c r="I104" s="242">
        <v>142645.08900000004</v>
      </c>
      <c r="J104" s="242">
        <v>327373.90000000002</v>
      </c>
      <c r="K104" s="242">
        <v>169890.09689000002</v>
      </c>
      <c r="L104" s="242">
        <v>21855.742550000006</v>
      </c>
      <c r="M104" s="242">
        <v>148034.35433999999</v>
      </c>
      <c r="N104" s="252">
        <v>36.145368775728329</v>
      </c>
      <c r="O104" s="252">
        <v>15.321763057682276</v>
      </c>
      <c r="P104" s="252">
        <v>45.218740510468294</v>
      </c>
    </row>
    <row r="105" spans="1:17" s="250" customFormat="1" ht="45" x14ac:dyDescent="0.25">
      <c r="A105" s="237" t="s">
        <v>711</v>
      </c>
      <c r="B105" s="248"/>
      <c r="C105" s="244" t="s">
        <v>712</v>
      </c>
      <c r="D105" s="245" t="s">
        <v>713</v>
      </c>
      <c r="E105" s="246">
        <v>173825.8</v>
      </c>
      <c r="F105" s="246">
        <v>13441.299999999988</v>
      </c>
      <c r="G105" s="246">
        <v>160384.5</v>
      </c>
      <c r="H105" s="246">
        <v>180836.80900000001</v>
      </c>
      <c r="I105" s="246">
        <v>20452.309000000008</v>
      </c>
      <c r="J105" s="246">
        <v>160384.5</v>
      </c>
      <c r="K105" s="246">
        <v>74283.345530000006</v>
      </c>
      <c r="L105" s="246">
        <v>3714.1754400000063</v>
      </c>
      <c r="M105" s="246">
        <v>70569.17009</v>
      </c>
      <c r="N105" s="249">
        <v>41.077558236498191</v>
      </c>
      <c r="O105" s="249">
        <v>18.160176633357167</v>
      </c>
      <c r="P105" s="249">
        <v>43.99999382109867</v>
      </c>
      <c r="Q105" s="243"/>
    </row>
    <row r="106" spans="1:17" s="250" customFormat="1" ht="30" x14ac:dyDescent="0.25">
      <c r="A106" s="237" t="s">
        <v>714</v>
      </c>
      <c r="B106" s="248"/>
      <c r="C106" s="244" t="s">
        <v>715</v>
      </c>
      <c r="D106" s="245" t="s">
        <v>716</v>
      </c>
      <c r="E106" s="246">
        <v>99921.2</v>
      </c>
      <c r="F106" s="246">
        <v>0</v>
      </c>
      <c r="G106" s="246">
        <v>99921.2</v>
      </c>
      <c r="H106" s="246">
        <v>99921.2</v>
      </c>
      <c r="I106" s="246">
        <v>0</v>
      </c>
      <c r="J106" s="246">
        <v>99921.2</v>
      </c>
      <c r="K106" s="246">
        <v>59976.347950000003</v>
      </c>
      <c r="L106" s="246">
        <v>0</v>
      </c>
      <c r="M106" s="246">
        <v>59976.347950000003</v>
      </c>
      <c r="N106" s="249">
        <v>60.023646583507805</v>
      </c>
      <c r="O106" s="249" t="s">
        <v>470</v>
      </c>
      <c r="P106" s="249">
        <v>60.023646583507805</v>
      </c>
      <c r="Q106" s="243"/>
    </row>
    <row r="107" spans="1:17" s="250" customFormat="1" ht="45" x14ac:dyDescent="0.25">
      <c r="A107" s="237" t="s">
        <v>717</v>
      </c>
      <c r="B107" s="248"/>
      <c r="C107" s="244" t="s">
        <v>718</v>
      </c>
      <c r="D107" s="245" t="s">
        <v>719</v>
      </c>
      <c r="E107" s="246">
        <v>54828.220000000008</v>
      </c>
      <c r="F107" s="246">
        <v>46941.020000000011</v>
      </c>
      <c r="G107" s="246">
        <v>7887.2</v>
      </c>
      <c r="H107" s="246">
        <v>54828.22</v>
      </c>
      <c r="I107" s="246">
        <v>46941.020000000004</v>
      </c>
      <c r="J107" s="246">
        <v>7887.2</v>
      </c>
      <c r="K107" s="246">
        <v>11390.731549999999</v>
      </c>
      <c r="L107" s="246">
        <v>9200.7872099999986</v>
      </c>
      <c r="M107" s="246">
        <v>2189.94434</v>
      </c>
      <c r="N107" s="249">
        <v>20.775307952729449</v>
      </c>
      <c r="O107" s="249">
        <v>19.600739843318273</v>
      </c>
      <c r="P107" s="249">
        <v>27.765802059032357</v>
      </c>
      <c r="Q107" s="243"/>
    </row>
    <row r="108" spans="1:17" s="250" customFormat="1" ht="90" x14ac:dyDescent="0.25">
      <c r="A108" s="237" t="s">
        <v>720</v>
      </c>
      <c r="B108" s="248"/>
      <c r="C108" s="244" t="s">
        <v>721</v>
      </c>
      <c r="D108" s="245" t="s">
        <v>722</v>
      </c>
      <c r="E108" s="246">
        <v>131.1</v>
      </c>
      <c r="F108" s="246">
        <v>131.1</v>
      </c>
      <c r="G108" s="246">
        <v>0</v>
      </c>
      <c r="H108" s="246">
        <v>131.1</v>
      </c>
      <c r="I108" s="246">
        <v>131.1</v>
      </c>
      <c r="J108" s="246">
        <v>0</v>
      </c>
      <c r="K108" s="246">
        <v>0</v>
      </c>
      <c r="L108" s="246">
        <v>0</v>
      </c>
      <c r="M108" s="246">
        <v>0</v>
      </c>
      <c r="N108" s="249">
        <v>0</v>
      </c>
      <c r="O108" s="249">
        <v>0</v>
      </c>
      <c r="P108" s="249" t="s">
        <v>470</v>
      </c>
      <c r="Q108" s="243"/>
    </row>
    <row r="109" spans="1:17" s="237" customFormat="1" ht="30" x14ac:dyDescent="0.25">
      <c r="A109" s="237" t="s">
        <v>723</v>
      </c>
      <c r="B109" s="238"/>
      <c r="C109" s="244" t="s">
        <v>724</v>
      </c>
      <c r="D109" s="245" t="s">
        <v>725</v>
      </c>
      <c r="E109" s="246">
        <v>17469.78</v>
      </c>
      <c r="F109" s="246">
        <v>17469.78</v>
      </c>
      <c r="G109" s="246">
        <v>0</v>
      </c>
      <c r="H109" s="246">
        <v>17469.78</v>
      </c>
      <c r="I109" s="246">
        <v>17469.78</v>
      </c>
      <c r="J109" s="246">
        <v>0</v>
      </c>
      <c r="K109" s="246">
        <v>2667.7066600000003</v>
      </c>
      <c r="L109" s="246">
        <v>2667.7066600000003</v>
      </c>
      <c r="M109" s="246">
        <v>0</v>
      </c>
      <c r="N109" s="249">
        <v>15.270407870047592</v>
      </c>
      <c r="O109" s="249">
        <v>15.270407870047592</v>
      </c>
      <c r="P109" s="249" t="s">
        <v>470</v>
      </c>
      <c r="Q109" s="243"/>
    </row>
    <row r="110" spans="1:17" s="237" customFormat="1" ht="45" x14ac:dyDescent="0.25">
      <c r="A110" s="237" t="s">
        <v>726</v>
      </c>
      <c r="B110" s="238"/>
      <c r="C110" s="244" t="s">
        <v>727</v>
      </c>
      <c r="D110" s="245" t="s">
        <v>728</v>
      </c>
      <c r="E110" s="246">
        <v>7610</v>
      </c>
      <c r="F110" s="246">
        <v>7610</v>
      </c>
      <c r="G110" s="246">
        <v>0</v>
      </c>
      <c r="H110" s="246">
        <v>599</v>
      </c>
      <c r="I110" s="246">
        <v>599</v>
      </c>
      <c r="J110" s="246">
        <v>0</v>
      </c>
      <c r="K110" s="246">
        <v>0</v>
      </c>
      <c r="L110" s="246">
        <v>0</v>
      </c>
      <c r="M110" s="246">
        <v>0</v>
      </c>
      <c r="N110" s="249">
        <v>0</v>
      </c>
      <c r="O110" s="249">
        <v>0</v>
      </c>
      <c r="P110" s="249" t="s">
        <v>470</v>
      </c>
      <c r="Q110" s="243"/>
    </row>
    <row r="111" spans="1:17" s="237" customFormat="1" ht="45" x14ac:dyDescent="0.25">
      <c r="A111" s="237" t="s">
        <v>729</v>
      </c>
      <c r="B111" s="238"/>
      <c r="C111" s="244" t="s">
        <v>730</v>
      </c>
      <c r="D111" s="245" t="s">
        <v>731</v>
      </c>
      <c r="E111" s="246">
        <v>40000</v>
      </c>
      <c r="F111" s="246">
        <v>40000</v>
      </c>
      <c r="G111" s="246">
        <v>0</v>
      </c>
      <c r="H111" s="246">
        <v>40000</v>
      </c>
      <c r="I111" s="246">
        <v>40000</v>
      </c>
      <c r="J111" s="246">
        <v>0</v>
      </c>
      <c r="K111" s="246">
        <v>0</v>
      </c>
      <c r="L111" s="246">
        <v>0</v>
      </c>
      <c r="M111" s="246">
        <v>0</v>
      </c>
      <c r="N111" s="249">
        <v>0</v>
      </c>
      <c r="O111" s="249">
        <v>0</v>
      </c>
      <c r="P111" s="249" t="s">
        <v>470</v>
      </c>
      <c r="Q111" s="243"/>
    </row>
    <row r="112" spans="1:17" s="237" customFormat="1" ht="45" x14ac:dyDescent="0.25">
      <c r="A112" s="237" t="s">
        <v>732</v>
      </c>
      <c r="B112" s="238"/>
      <c r="C112" s="244" t="s">
        <v>727</v>
      </c>
      <c r="D112" s="245" t="s">
        <v>733</v>
      </c>
      <c r="E112" s="246">
        <v>66181</v>
      </c>
      <c r="F112" s="246">
        <v>7000</v>
      </c>
      <c r="G112" s="246">
        <v>59181</v>
      </c>
      <c r="H112" s="246">
        <v>66181</v>
      </c>
      <c r="I112" s="246">
        <v>7000</v>
      </c>
      <c r="J112" s="246">
        <v>59181</v>
      </c>
      <c r="K112" s="246">
        <v>18335.627960000002</v>
      </c>
      <c r="L112" s="246">
        <v>3036.7360000000008</v>
      </c>
      <c r="M112" s="246">
        <v>15298.891960000001</v>
      </c>
      <c r="N112" s="249">
        <v>27.705274867409081</v>
      </c>
      <c r="O112" s="249">
        <v>43.381942857142867</v>
      </c>
      <c r="P112" s="249">
        <v>25.851019685371995</v>
      </c>
      <c r="Q112" s="243"/>
    </row>
    <row r="113" spans="1:17" s="237" customFormat="1" ht="45" x14ac:dyDescent="0.25">
      <c r="A113" s="237" t="s">
        <v>734</v>
      </c>
      <c r="B113" s="238"/>
      <c r="C113" s="244" t="s">
        <v>735</v>
      </c>
      <c r="D113" s="245" t="s">
        <v>736</v>
      </c>
      <c r="E113" s="246">
        <v>10051.879999999999</v>
      </c>
      <c r="F113" s="246">
        <v>10051.879999999999</v>
      </c>
      <c r="G113" s="246">
        <v>0</v>
      </c>
      <c r="H113" s="246">
        <v>10051.879999999999</v>
      </c>
      <c r="I113" s="246">
        <v>10051.879999999999</v>
      </c>
      <c r="J113" s="246">
        <v>0</v>
      </c>
      <c r="K113" s="246">
        <v>3236.3372399999998</v>
      </c>
      <c r="L113" s="246">
        <v>3236.3372399999998</v>
      </c>
      <c r="M113" s="246">
        <v>0</v>
      </c>
      <c r="N113" s="249">
        <v>32.196337799496213</v>
      </c>
      <c r="O113" s="249">
        <v>32.196337799496213</v>
      </c>
      <c r="P113" s="249" t="s">
        <v>470</v>
      </c>
      <c r="Q113" s="243"/>
    </row>
    <row r="114" spans="1:17" s="243" customFormat="1" ht="57" x14ac:dyDescent="0.25">
      <c r="A114" s="237" t="s">
        <v>737</v>
      </c>
      <c r="B114" s="240">
        <v>11</v>
      </c>
      <c r="C114" s="241" t="s">
        <v>373</v>
      </c>
      <c r="D114" s="240" t="s">
        <v>374</v>
      </c>
      <c r="E114" s="242">
        <v>1077279.69</v>
      </c>
      <c r="F114" s="242">
        <v>791784.28999999992</v>
      </c>
      <c r="G114" s="242">
        <v>285495.40000000002</v>
      </c>
      <c r="H114" s="242">
        <v>1077279.63754</v>
      </c>
      <c r="I114" s="242">
        <v>791784.23754</v>
      </c>
      <c r="J114" s="242">
        <v>285495.40000000008</v>
      </c>
      <c r="K114" s="242">
        <v>253359.42230999999</v>
      </c>
      <c r="L114" s="242">
        <v>166402.32243999999</v>
      </c>
      <c r="M114" s="242">
        <v>86957.099870000005</v>
      </c>
      <c r="N114" s="239">
        <v>23.518445302517158</v>
      </c>
      <c r="O114" s="239">
        <v>21.016119613216418</v>
      </c>
      <c r="P114" s="239">
        <v>30.45831907274162</v>
      </c>
    </row>
    <row r="115" spans="1:17" s="237" customFormat="1" ht="30" x14ac:dyDescent="0.25">
      <c r="A115" s="237" t="s">
        <v>738</v>
      </c>
      <c r="B115" s="238"/>
      <c r="C115" s="244" t="s">
        <v>739</v>
      </c>
      <c r="D115" s="245" t="s">
        <v>740</v>
      </c>
      <c r="E115" s="246">
        <v>25263.200000000001</v>
      </c>
      <c r="F115" s="246">
        <v>1263.2000000000007</v>
      </c>
      <c r="G115" s="246">
        <v>24000</v>
      </c>
      <c r="H115" s="246">
        <v>25263.16</v>
      </c>
      <c r="I115" s="246">
        <v>1263.1599999999999</v>
      </c>
      <c r="J115" s="246">
        <v>24000</v>
      </c>
      <c r="K115" s="246">
        <v>0</v>
      </c>
      <c r="L115" s="246">
        <v>0</v>
      </c>
      <c r="M115" s="246">
        <v>0</v>
      </c>
      <c r="N115" s="249">
        <v>0</v>
      </c>
      <c r="O115" s="249">
        <v>0</v>
      </c>
      <c r="P115" s="249">
        <v>0</v>
      </c>
      <c r="Q115" s="243"/>
    </row>
    <row r="116" spans="1:17" s="237" customFormat="1" x14ac:dyDescent="0.25">
      <c r="A116" s="237" t="s">
        <v>741</v>
      </c>
      <c r="B116" s="238"/>
      <c r="C116" s="244" t="s">
        <v>742</v>
      </c>
      <c r="D116" s="245" t="s">
        <v>743</v>
      </c>
      <c r="E116" s="246">
        <v>264739.7</v>
      </c>
      <c r="F116" s="246">
        <v>3244.3000000000175</v>
      </c>
      <c r="G116" s="246">
        <v>261495.4</v>
      </c>
      <c r="H116" s="246">
        <v>264739.64354000002</v>
      </c>
      <c r="I116" s="246">
        <v>3244.2435399999376</v>
      </c>
      <c r="J116" s="246">
        <v>261495.40000000008</v>
      </c>
      <c r="K116" s="246">
        <v>88256.483010000011</v>
      </c>
      <c r="L116" s="246">
        <v>1299.3831400000054</v>
      </c>
      <c r="M116" s="246">
        <v>86957.099870000005</v>
      </c>
      <c r="N116" s="249">
        <v>33.337086138617984</v>
      </c>
      <c r="O116" s="249">
        <v>40.051960464103452</v>
      </c>
      <c r="P116" s="249">
        <v>33.253778028217695</v>
      </c>
      <c r="Q116" s="243"/>
    </row>
    <row r="117" spans="1:17" s="237" customFormat="1" ht="30" x14ac:dyDescent="0.25">
      <c r="A117" s="237" t="s">
        <v>744</v>
      </c>
      <c r="B117" s="238"/>
      <c r="C117" s="244" t="s">
        <v>745</v>
      </c>
      <c r="D117" s="245" t="s">
        <v>746</v>
      </c>
      <c r="E117" s="246">
        <v>51700</v>
      </c>
      <c r="F117" s="246">
        <v>51700</v>
      </c>
      <c r="G117" s="246">
        <v>0</v>
      </c>
      <c r="H117" s="246">
        <v>51700</v>
      </c>
      <c r="I117" s="246">
        <v>51700</v>
      </c>
      <c r="J117" s="246">
        <v>0</v>
      </c>
      <c r="K117" s="246">
        <v>10605.537109999999</v>
      </c>
      <c r="L117" s="246">
        <v>10605.537109999999</v>
      </c>
      <c r="M117" s="246">
        <v>0</v>
      </c>
      <c r="N117" s="249">
        <v>20.513611431334621</v>
      </c>
      <c r="O117" s="249">
        <v>20.513611431334621</v>
      </c>
      <c r="P117" s="249" t="s">
        <v>470</v>
      </c>
      <c r="Q117" s="243"/>
    </row>
    <row r="118" spans="1:17" s="237" customFormat="1" ht="75" x14ac:dyDescent="0.25">
      <c r="A118" s="237" t="s">
        <v>747</v>
      </c>
      <c r="B118" s="238"/>
      <c r="C118" s="244" t="s">
        <v>748</v>
      </c>
      <c r="D118" s="245" t="s">
        <v>749</v>
      </c>
      <c r="E118" s="246">
        <v>71314.27</v>
      </c>
      <c r="F118" s="246">
        <v>71314.27</v>
      </c>
      <c r="G118" s="246">
        <v>0</v>
      </c>
      <c r="H118" s="246">
        <v>71314.284</v>
      </c>
      <c r="I118" s="246">
        <v>71314.284</v>
      </c>
      <c r="J118" s="246">
        <v>0</v>
      </c>
      <c r="K118" s="246">
        <v>16641.722679999999</v>
      </c>
      <c r="L118" s="246">
        <v>16641.722679999999</v>
      </c>
      <c r="M118" s="246">
        <v>0</v>
      </c>
      <c r="N118" s="249">
        <v>23.335749511276031</v>
      </c>
      <c r="O118" s="249">
        <v>23.335749511276031</v>
      </c>
      <c r="P118" s="249" t="s">
        <v>470</v>
      </c>
      <c r="Q118" s="243"/>
    </row>
    <row r="119" spans="1:17" s="237" customFormat="1" ht="45" x14ac:dyDescent="0.25">
      <c r="A119" s="237" t="s">
        <v>750</v>
      </c>
      <c r="B119" s="238"/>
      <c r="C119" s="244" t="s">
        <v>751</v>
      </c>
      <c r="D119" s="245" t="s">
        <v>752</v>
      </c>
      <c r="E119" s="246">
        <v>664262.5199999999</v>
      </c>
      <c r="F119" s="246">
        <v>664262.5199999999</v>
      </c>
      <c r="G119" s="246">
        <v>0</v>
      </c>
      <c r="H119" s="246">
        <v>664262.55000000005</v>
      </c>
      <c r="I119" s="246">
        <v>664262.55000000005</v>
      </c>
      <c r="J119" s="246">
        <v>0</v>
      </c>
      <c r="K119" s="246">
        <v>137855.67950999999</v>
      </c>
      <c r="L119" s="246">
        <v>137855.67950999999</v>
      </c>
      <c r="M119" s="246">
        <v>0</v>
      </c>
      <c r="N119" s="249">
        <v>20.753191567099481</v>
      </c>
      <c r="O119" s="249">
        <v>20.753191567099481</v>
      </c>
      <c r="P119" s="249" t="s">
        <v>470</v>
      </c>
      <c r="Q119" s="243"/>
    </row>
    <row r="120" spans="1:17" s="243" customFormat="1" ht="42.75" x14ac:dyDescent="0.25">
      <c r="A120" s="237" t="s">
        <v>753</v>
      </c>
      <c r="B120" s="240">
        <v>12</v>
      </c>
      <c r="C120" s="241" t="s">
        <v>375</v>
      </c>
      <c r="D120" s="240" t="s">
        <v>376</v>
      </c>
      <c r="E120" s="242">
        <v>1193414.5900000001</v>
      </c>
      <c r="F120" s="242">
        <v>589738.3899999999</v>
      </c>
      <c r="G120" s="242">
        <v>603676.20000000007</v>
      </c>
      <c r="H120" s="242">
        <v>1193414.6156499998</v>
      </c>
      <c r="I120" s="242">
        <v>589738.41564999975</v>
      </c>
      <c r="J120" s="242">
        <v>603676.20000000007</v>
      </c>
      <c r="K120" s="242">
        <v>345995.86274000007</v>
      </c>
      <c r="L120" s="242">
        <v>107118.69530000001</v>
      </c>
      <c r="M120" s="242">
        <v>238877.16743999999</v>
      </c>
      <c r="N120" s="239">
        <v>28.992091952179717</v>
      </c>
      <c r="O120" s="239">
        <v>18.163764214331465</v>
      </c>
      <c r="P120" s="239">
        <v>39.570413317603041</v>
      </c>
    </row>
    <row r="121" spans="1:17" s="243" customFormat="1" ht="30" x14ac:dyDescent="0.25">
      <c r="A121" s="237" t="s">
        <v>754</v>
      </c>
      <c r="B121" s="240"/>
      <c r="C121" s="244" t="s">
        <v>755</v>
      </c>
      <c r="D121" s="245" t="s">
        <v>756</v>
      </c>
      <c r="E121" s="246">
        <v>30000</v>
      </c>
      <c r="F121" s="246">
        <v>30000</v>
      </c>
      <c r="G121" s="246">
        <v>0</v>
      </c>
      <c r="H121" s="246">
        <v>30000</v>
      </c>
      <c r="I121" s="246">
        <v>30000</v>
      </c>
      <c r="J121" s="246">
        <v>0</v>
      </c>
      <c r="K121" s="246">
        <v>0</v>
      </c>
      <c r="L121" s="246">
        <v>0</v>
      </c>
      <c r="M121" s="246">
        <v>0</v>
      </c>
      <c r="N121" s="247">
        <v>0</v>
      </c>
      <c r="O121" s="247">
        <v>0</v>
      </c>
      <c r="P121" s="247" t="s">
        <v>470</v>
      </c>
    </row>
    <row r="122" spans="1:17" s="243" customFormat="1" ht="30" x14ac:dyDescent="0.25">
      <c r="A122" s="237" t="s">
        <v>757</v>
      </c>
      <c r="B122" s="240"/>
      <c r="C122" s="244" t="s">
        <v>758</v>
      </c>
      <c r="D122" s="245" t="s">
        <v>759</v>
      </c>
      <c r="E122" s="246">
        <v>560416.60000000009</v>
      </c>
      <c r="F122" s="246">
        <v>28020.800000000047</v>
      </c>
      <c r="G122" s="246">
        <v>532395.80000000005</v>
      </c>
      <c r="H122" s="246">
        <v>560416.63157999993</v>
      </c>
      <c r="I122" s="246">
        <v>28020.831579999882</v>
      </c>
      <c r="J122" s="246">
        <v>532395.80000000005</v>
      </c>
      <c r="K122" s="246">
        <v>251449.64994</v>
      </c>
      <c r="L122" s="246">
        <v>12572.482500000013</v>
      </c>
      <c r="M122" s="246">
        <v>238877.16743999999</v>
      </c>
      <c r="N122" s="247">
        <v>44.868341831876087</v>
      </c>
      <c r="O122" s="247">
        <v>44.868341840981387</v>
      </c>
      <c r="P122" s="247">
        <v>44.868341831396862</v>
      </c>
    </row>
    <row r="123" spans="1:17" s="243" customFormat="1" x14ac:dyDescent="0.25">
      <c r="A123" s="237" t="s">
        <v>760</v>
      </c>
      <c r="B123" s="240"/>
      <c r="C123" s="244" t="s">
        <v>761</v>
      </c>
      <c r="D123" s="245" t="s">
        <v>762</v>
      </c>
      <c r="E123" s="246">
        <v>13603.9</v>
      </c>
      <c r="F123" s="246">
        <v>13603.9</v>
      </c>
      <c r="G123" s="246">
        <v>0</v>
      </c>
      <c r="H123" s="246">
        <v>13603.9</v>
      </c>
      <c r="I123" s="246">
        <v>13603.9</v>
      </c>
      <c r="J123" s="246">
        <v>0</v>
      </c>
      <c r="K123" s="246">
        <v>0</v>
      </c>
      <c r="L123" s="246">
        <v>0</v>
      </c>
      <c r="M123" s="246">
        <v>0</v>
      </c>
      <c r="N123" s="247">
        <v>0</v>
      </c>
      <c r="O123" s="247">
        <v>0</v>
      </c>
      <c r="P123" s="247" t="s">
        <v>470</v>
      </c>
    </row>
    <row r="124" spans="1:17" s="243" customFormat="1" ht="45" x14ac:dyDescent="0.25">
      <c r="A124" s="237" t="s">
        <v>763</v>
      </c>
      <c r="B124" s="240"/>
      <c r="C124" s="244" t="s">
        <v>764</v>
      </c>
      <c r="D124" s="245" t="s">
        <v>765</v>
      </c>
      <c r="E124" s="246">
        <v>22400.3</v>
      </c>
      <c r="F124" s="246">
        <v>224</v>
      </c>
      <c r="G124" s="246">
        <v>22176.3</v>
      </c>
      <c r="H124" s="246">
        <v>22400.303039999999</v>
      </c>
      <c r="I124" s="246">
        <v>224.0030399999996</v>
      </c>
      <c r="J124" s="246">
        <v>22176.3</v>
      </c>
      <c r="K124" s="246">
        <v>0</v>
      </c>
      <c r="L124" s="246">
        <v>0</v>
      </c>
      <c r="M124" s="246">
        <v>0</v>
      </c>
      <c r="N124" s="247">
        <v>0</v>
      </c>
      <c r="O124" s="247">
        <v>0</v>
      </c>
      <c r="P124" s="247">
        <v>0</v>
      </c>
    </row>
    <row r="125" spans="1:17" s="243" customFormat="1" ht="30" x14ac:dyDescent="0.25">
      <c r="A125" s="237" t="s">
        <v>766</v>
      </c>
      <c r="B125" s="240"/>
      <c r="C125" s="244" t="s">
        <v>767</v>
      </c>
      <c r="D125" s="245" t="s">
        <v>768</v>
      </c>
      <c r="E125" s="246">
        <v>23018.6</v>
      </c>
      <c r="F125" s="246">
        <v>230.20000000000073</v>
      </c>
      <c r="G125" s="246">
        <v>22788.399999999998</v>
      </c>
      <c r="H125" s="246">
        <v>23018.585870000003</v>
      </c>
      <c r="I125" s="246">
        <v>230.18587000000116</v>
      </c>
      <c r="J125" s="246">
        <v>22788.400000000001</v>
      </c>
      <c r="K125" s="246">
        <v>0</v>
      </c>
      <c r="L125" s="246">
        <v>0</v>
      </c>
      <c r="M125" s="246">
        <v>0</v>
      </c>
      <c r="N125" s="247">
        <v>0</v>
      </c>
      <c r="O125" s="247">
        <v>0</v>
      </c>
      <c r="P125" s="247">
        <v>0</v>
      </c>
    </row>
    <row r="126" spans="1:17" s="243" customFormat="1" ht="30" x14ac:dyDescent="0.25">
      <c r="A126" s="237" t="s">
        <v>769</v>
      </c>
      <c r="B126" s="240"/>
      <c r="C126" s="244" t="s">
        <v>770</v>
      </c>
      <c r="D126" s="245" t="s">
        <v>771</v>
      </c>
      <c r="E126" s="246">
        <v>35481.5</v>
      </c>
      <c r="F126" s="246">
        <v>9165.7999999999993</v>
      </c>
      <c r="G126" s="246">
        <v>26315.7</v>
      </c>
      <c r="H126" s="246">
        <v>35481.515159999995</v>
      </c>
      <c r="I126" s="246">
        <v>9165.8151599999946</v>
      </c>
      <c r="J126" s="246">
        <v>26315.7</v>
      </c>
      <c r="K126" s="246">
        <v>0</v>
      </c>
      <c r="L126" s="246">
        <v>0</v>
      </c>
      <c r="M126" s="246">
        <v>0</v>
      </c>
      <c r="N126" s="247">
        <v>0</v>
      </c>
      <c r="O126" s="247">
        <v>0</v>
      </c>
      <c r="P126" s="247">
        <v>0</v>
      </c>
    </row>
    <row r="127" spans="1:17" s="243" customFormat="1" ht="45" x14ac:dyDescent="0.25">
      <c r="A127" s="237" t="s">
        <v>772</v>
      </c>
      <c r="B127" s="240"/>
      <c r="C127" s="244" t="s">
        <v>773</v>
      </c>
      <c r="D127" s="245" t="s">
        <v>774</v>
      </c>
      <c r="E127" s="246">
        <v>2000</v>
      </c>
      <c r="F127" s="246">
        <v>2000</v>
      </c>
      <c r="G127" s="246">
        <v>0</v>
      </c>
      <c r="H127" s="246">
        <v>2000</v>
      </c>
      <c r="I127" s="246">
        <v>2000</v>
      </c>
      <c r="J127" s="246">
        <v>0</v>
      </c>
      <c r="K127" s="246">
        <v>0</v>
      </c>
      <c r="L127" s="246">
        <v>0</v>
      </c>
      <c r="M127" s="246">
        <v>0</v>
      </c>
      <c r="N127" s="247">
        <v>0</v>
      </c>
      <c r="O127" s="247">
        <v>0</v>
      </c>
      <c r="P127" s="247" t="s">
        <v>470</v>
      </c>
    </row>
    <row r="128" spans="1:17" s="243" customFormat="1" ht="45" x14ac:dyDescent="0.25">
      <c r="A128" s="237" t="s">
        <v>775</v>
      </c>
      <c r="B128" s="240"/>
      <c r="C128" s="244" t="s">
        <v>776</v>
      </c>
      <c r="D128" s="245" t="s">
        <v>777</v>
      </c>
      <c r="E128" s="246">
        <v>83257.320000000007</v>
      </c>
      <c r="F128" s="246">
        <v>83257.320000000007</v>
      </c>
      <c r="G128" s="246">
        <v>0</v>
      </c>
      <c r="H128" s="246">
        <v>83257.308999999994</v>
      </c>
      <c r="I128" s="246">
        <v>83257.308999999994</v>
      </c>
      <c r="J128" s="246">
        <v>0</v>
      </c>
      <c r="K128" s="246">
        <v>17691.389259999996</v>
      </c>
      <c r="L128" s="246">
        <v>17691.389259999996</v>
      </c>
      <c r="M128" s="246">
        <v>0</v>
      </c>
      <c r="N128" s="247">
        <v>21.249052452560051</v>
      </c>
      <c r="O128" s="247">
        <v>21.249052452560051</v>
      </c>
      <c r="P128" s="247" t="s">
        <v>470</v>
      </c>
    </row>
    <row r="129" spans="1:17" s="250" customFormat="1" ht="45" x14ac:dyDescent="0.25">
      <c r="A129" s="237" t="s">
        <v>778</v>
      </c>
      <c r="B129" s="248"/>
      <c r="C129" s="244" t="s">
        <v>779</v>
      </c>
      <c r="D129" s="245" t="s">
        <v>780</v>
      </c>
      <c r="E129" s="246">
        <v>381790.98</v>
      </c>
      <c r="F129" s="246">
        <v>381790.98</v>
      </c>
      <c r="G129" s="246">
        <v>0</v>
      </c>
      <c r="H129" s="246">
        <v>381791</v>
      </c>
      <c r="I129" s="246">
        <v>381791</v>
      </c>
      <c r="J129" s="246">
        <v>0</v>
      </c>
      <c r="K129" s="246">
        <v>67336.623980000004</v>
      </c>
      <c r="L129" s="246">
        <v>67336.623980000004</v>
      </c>
      <c r="M129" s="246">
        <v>0</v>
      </c>
      <c r="N129" s="247">
        <v>17.637038060090468</v>
      </c>
      <c r="O129" s="247">
        <v>17.637038060090468</v>
      </c>
      <c r="P129" s="247" t="s">
        <v>470</v>
      </c>
      <c r="Q129" s="243"/>
    </row>
    <row r="130" spans="1:17" s="237" customFormat="1" ht="30" x14ac:dyDescent="0.25">
      <c r="A130" s="237" t="s">
        <v>781</v>
      </c>
      <c r="B130" s="238"/>
      <c r="C130" s="244" t="s">
        <v>782</v>
      </c>
      <c r="D130" s="245" t="s">
        <v>783</v>
      </c>
      <c r="E130" s="246">
        <v>18751.7</v>
      </c>
      <c r="F130" s="246">
        <v>18751.7</v>
      </c>
      <c r="G130" s="246">
        <v>0</v>
      </c>
      <c r="H130" s="246">
        <v>18751.7</v>
      </c>
      <c r="I130" s="246">
        <v>18751.7</v>
      </c>
      <c r="J130" s="246">
        <v>0</v>
      </c>
      <c r="K130" s="246">
        <v>5486.0406399999993</v>
      </c>
      <c r="L130" s="246">
        <v>5486.0406399999993</v>
      </c>
      <c r="M130" s="246">
        <v>0</v>
      </c>
      <c r="N130" s="249">
        <v>29.256230848403074</v>
      </c>
      <c r="O130" s="249">
        <v>29.256230848403074</v>
      </c>
      <c r="P130" s="249" t="s">
        <v>470</v>
      </c>
      <c r="Q130" s="243"/>
    </row>
    <row r="131" spans="1:17" s="237" customFormat="1" ht="30" x14ac:dyDescent="0.25">
      <c r="A131" s="237" t="s">
        <v>784</v>
      </c>
      <c r="B131" s="238"/>
      <c r="C131" s="244" t="s">
        <v>785</v>
      </c>
      <c r="D131" s="245" t="s">
        <v>786</v>
      </c>
      <c r="E131" s="246">
        <v>22693.69</v>
      </c>
      <c r="F131" s="246">
        <v>22693.69</v>
      </c>
      <c r="G131" s="246">
        <v>0</v>
      </c>
      <c r="H131" s="246">
        <v>22693.670999999998</v>
      </c>
      <c r="I131" s="246">
        <v>22693.670999999998</v>
      </c>
      <c r="J131" s="246">
        <v>0</v>
      </c>
      <c r="K131" s="246">
        <v>4032.1589199999999</v>
      </c>
      <c r="L131" s="246">
        <v>4032.1589199999999</v>
      </c>
      <c r="M131" s="246">
        <v>0</v>
      </c>
      <c r="N131" s="249">
        <v>17.767768467252392</v>
      </c>
      <c r="O131" s="249">
        <v>17.767768467252392</v>
      </c>
      <c r="P131" s="249" t="s">
        <v>470</v>
      </c>
      <c r="Q131" s="243"/>
    </row>
    <row r="132" spans="1:17" s="243" customFormat="1" ht="57" x14ac:dyDescent="0.25">
      <c r="A132" s="237" t="s">
        <v>787</v>
      </c>
      <c r="B132" s="240">
        <v>13</v>
      </c>
      <c r="C132" s="241" t="s">
        <v>377</v>
      </c>
      <c r="D132" s="240" t="s">
        <v>378</v>
      </c>
      <c r="E132" s="242">
        <v>129912.25</v>
      </c>
      <c r="F132" s="242">
        <v>51817.75</v>
      </c>
      <c r="G132" s="242">
        <v>78094.5</v>
      </c>
      <c r="H132" s="242">
        <v>129912.3</v>
      </c>
      <c r="I132" s="242">
        <v>51817.8</v>
      </c>
      <c r="J132" s="242">
        <v>78094.5</v>
      </c>
      <c r="K132" s="242">
        <v>7199.9598100000003</v>
      </c>
      <c r="L132" s="242">
        <v>7199.9598100000003</v>
      </c>
      <c r="M132" s="242">
        <v>0</v>
      </c>
      <c r="N132" s="239">
        <v>5.5421694558559897</v>
      </c>
      <c r="O132" s="239">
        <v>13.894761664910513</v>
      </c>
      <c r="P132" s="239">
        <v>0</v>
      </c>
    </row>
    <row r="133" spans="1:17" s="237" customFormat="1" ht="30" x14ac:dyDescent="0.25">
      <c r="A133" s="237" t="s">
        <v>788</v>
      </c>
      <c r="B133" s="238"/>
      <c r="C133" s="244" t="s">
        <v>789</v>
      </c>
      <c r="D133" s="245" t="s">
        <v>790</v>
      </c>
      <c r="E133" s="246">
        <v>93094.5</v>
      </c>
      <c r="F133" s="246">
        <v>15000</v>
      </c>
      <c r="G133" s="246">
        <v>78094.5</v>
      </c>
      <c r="H133" s="246">
        <v>93094.5</v>
      </c>
      <c r="I133" s="246">
        <v>15000</v>
      </c>
      <c r="J133" s="246">
        <v>78094.5</v>
      </c>
      <c r="K133" s="246">
        <v>0</v>
      </c>
      <c r="L133" s="246">
        <v>0</v>
      </c>
      <c r="M133" s="246">
        <v>0</v>
      </c>
      <c r="N133" s="249">
        <v>0</v>
      </c>
      <c r="O133" s="249">
        <v>0</v>
      </c>
      <c r="P133" s="249">
        <v>0</v>
      </c>
      <c r="Q133" s="243"/>
    </row>
    <row r="134" spans="1:17" s="237" customFormat="1" ht="60" x14ac:dyDescent="0.25">
      <c r="A134" s="237" t="s">
        <v>791</v>
      </c>
      <c r="B134" s="238"/>
      <c r="C134" s="244" t="s">
        <v>792</v>
      </c>
      <c r="D134" s="245" t="s">
        <v>793</v>
      </c>
      <c r="E134" s="246">
        <v>36817.75</v>
      </c>
      <c r="F134" s="246">
        <v>36817.75</v>
      </c>
      <c r="G134" s="246">
        <v>0</v>
      </c>
      <c r="H134" s="246">
        <v>36817.800000000003</v>
      </c>
      <c r="I134" s="246">
        <v>36817.800000000003</v>
      </c>
      <c r="J134" s="246">
        <v>0</v>
      </c>
      <c r="K134" s="246">
        <v>7199.9598100000003</v>
      </c>
      <c r="L134" s="246">
        <v>7199.9598100000003</v>
      </c>
      <c r="M134" s="246">
        <v>0</v>
      </c>
      <c r="N134" s="249">
        <v>19.555649196855867</v>
      </c>
      <c r="O134" s="249">
        <v>19.555649196855867</v>
      </c>
      <c r="P134" s="249" t="s">
        <v>470</v>
      </c>
      <c r="Q134" s="243"/>
    </row>
    <row r="135" spans="1:17" s="243" customFormat="1" ht="42.75" x14ac:dyDescent="0.25">
      <c r="A135" s="237" t="s">
        <v>794</v>
      </c>
      <c r="B135" s="240">
        <v>14</v>
      </c>
      <c r="C135" s="241" t="s">
        <v>379</v>
      </c>
      <c r="D135" s="240" t="s">
        <v>380</v>
      </c>
      <c r="E135" s="242">
        <v>499224.45999999996</v>
      </c>
      <c r="F135" s="242">
        <v>499224.45999999996</v>
      </c>
      <c r="G135" s="242">
        <v>0</v>
      </c>
      <c r="H135" s="242">
        <v>498923.21500000003</v>
      </c>
      <c r="I135" s="242">
        <v>498923.21500000003</v>
      </c>
      <c r="J135" s="242">
        <v>0</v>
      </c>
      <c r="K135" s="242">
        <v>72964.893159999992</v>
      </c>
      <c r="L135" s="242">
        <v>72964.893159999992</v>
      </c>
      <c r="M135" s="242">
        <v>0</v>
      </c>
      <c r="N135" s="239">
        <v>14.62447345930776</v>
      </c>
      <c r="O135" s="239">
        <v>14.62447345930776</v>
      </c>
      <c r="P135" s="239" t="s">
        <v>470</v>
      </c>
    </row>
    <row r="136" spans="1:17" s="243" customFormat="1" x14ac:dyDescent="0.25">
      <c r="A136" s="237" t="s">
        <v>795</v>
      </c>
      <c r="B136" s="240"/>
      <c r="C136" s="244" t="s">
        <v>796</v>
      </c>
      <c r="D136" s="245" t="s">
        <v>797</v>
      </c>
      <c r="E136" s="246">
        <v>1500</v>
      </c>
      <c r="F136" s="246">
        <v>1500</v>
      </c>
      <c r="G136" s="246">
        <v>0</v>
      </c>
      <c r="H136" s="246">
        <v>1500</v>
      </c>
      <c r="I136" s="246">
        <v>1500</v>
      </c>
      <c r="J136" s="246">
        <v>0</v>
      </c>
      <c r="K136" s="246">
        <v>0</v>
      </c>
      <c r="L136" s="246">
        <v>0</v>
      </c>
      <c r="M136" s="246">
        <v>0</v>
      </c>
      <c r="N136" s="247">
        <v>0</v>
      </c>
      <c r="O136" s="247">
        <v>0</v>
      </c>
      <c r="P136" s="247" t="s">
        <v>470</v>
      </c>
    </row>
    <row r="137" spans="1:17" s="243" customFormat="1" ht="30" x14ac:dyDescent="0.25">
      <c r="A137" s="237" t="s">
        <v>798</v>
      </c>
      <c r="B137" s="240"/>
      <c r="C137" s="244" t="s">
        <v>799</v>
      </c>
      <c r="D137" s="245" t="s">
        <v>800</v>
      </c>
      <c r="E137" s="246">
        <v>45181.8</v>
      </c>
      <c r="F137" s="246">
        <v>45181.8</v>
      </c>
      <c r="G137" s="246">
        <v>0</v>
      </c>
      <c r="H137" s="246">
        <v>45181.8</v>
      </c>
      <c r="I137" s="246">
        <v>45181.8</v>
      </c>
      <c r="J137" s="246">
        <v>0</v>
      </c>
      <c r="K137" s="246">
        <v>104.19199999999999</v>
      </c>
      <c r="L137" s="246">
        <v>104.19199999999999</v>
      </c>
      <c r="M137" s="246">
        <v>0</v>
      </c>
      <c r="N137" s="247">
        <v>0.23060612901655086</v>
      </c>
      <c r="O137" s="247">
        <v>0.23060612901655086</v>
      </c>
      <c r="P137" s="247" t="s">
        <v>470</v>
      </c>
    </row>
    <row r="138" spans="1:17" s="243" customFormat="1" ht="60" x14ac:dyDescent="0.25">
      <c r="A138" s="237" t="s">
        <v>801</v>
      </c>
      <c r="B138" s="240"/>
      <c r="C138" s="244" t="s">
        <v>802</v>
      </c>
      <c r="D138" s="245" t="s">
        <v>803</v>
      </c>
      <c r="E138" s="246">
        <v>32483</v>
      </c>
      <c r="F138" s="246">
        <v>32483</v>
      </c>
      <c r="G138" s="246">
        <v>0</v>
      </c>
      <c r="H138" s="246">
        <v>32483</v>
      </c>
      <c r="I138" s="246">
        <v>32483</v>
      </c>
      <c r="J138" s="246">
        <v>0</v>
      </c>
      <c r="K138" s="246">
        <v>0</v>
      </c>
      <c r="L138" s="246">
        <v>0</v>
      </c>
      <c r="M138" s="246">
        <v>0</v>
      </c>
      <c r="N138" s="247">
        <v>0</v>
      </c>
      <c r="O138" s="247">
        <v>0</v>
      </c>
      <c r="P138" s="247" t="s">
        <v>470</v>
      </c>
    </row>
    <row r="139" spans="1:17" s="243" customFormat="1" ht="45" x14ac:dyDescent="0.25">
      <c r="A139" s="237" t="s">
        <v>804</v>
      </c>
      <c r="B139" s="240"/>
      <c r="C139" s="244" t="s">
        <v>805</v>
      </c>
      <c r="D139" s="245" t="s">
        <v>806</v>
      </c>
      <c r="E139" s="246">
        <v>23894.489999999998</v>
      </c>
      <c r="F139" s="246">
        <v>23894.489999999998</v>
      </c>
      <c r="G139" s="246">
        <v>0</v>
      </c>
      <c r="H139" s="246">
        <v>23894.496999999999</v>
      </c>
      <c r="I139" s="246">
        <v>23894.496999999999</v>
      </c>
      <c r="J139" s="246">
        <v>0</v>
      </c>
      <c r="K139" s="246">
        <v>4105.0769199999995</v>
      </c>
      <c r="L139" s="246">
        <v>4105.0769199999995</v>
      </c>
      <c r="M139" s="246">
        <v>0</v>
      </c>
      <c r="N139" s="247">
        <v>17.180009773798545</v>
      </c>
      <c r="O139" s="247">
        <v>17.180009773798545</v>
      </c>
      <c r="P139" s="247" t="s">
        <v>470</v>
      </c>
    </row>
    <row r="140" spans="1:17" s="243" customFormat="1" ht="30" x14ac:dyDescent="0.25">
      <c r="A140" s="237" t="s">
        <v>807</v>
      </c>
      <c r="B140" s="240"/>
      <c r="C140" s="244" t="s">
        <v>808</v>
      </c>
      <c r="D140" s="245" t="s">
        <v>809</v>
      </c>
      <c r="E140" s="246">
        <v>370494.99999999994</v>
      </c>
      <c r="F140" s="246">
        <v>370494.99999999994</v>
      </c>
      <c r="G140" s="246">
        <v>0</v>
      </c>
      <c r="H140" s="246">
        <v>370193.75099999999</v>
      </c>
      <c r="I140" s="246">
        <v>370193.75099999999</v>
      </c>
      <c r="J140" s="246">
        <v>0</v>
      </c>
      <c r="K140" s="246">
        <v>65060.440479999997</v>
      </c>
      <c r="L140" s="246">
        <v>65060.440479999997</v>
      </c>
      <c r="M140" s="246">
        <v>0</v>
      </c>
      <c r="N140" s="247">
        <v>17.574699817123602</v>
      </c>
      <c r="O140" s="247">
        <v>17.574699817123602</v>
      </c>
      <c r="P140" s="247" t="s">
        <v>470</v>
      </c>
    </row>
    <row r="141" spans="1:17" s="243" customFormat="1" ht="45" x14ac:dyDescent="0.25">
      <c r="A141" s="237" t="s">
        <v>810</v>
      </c>
      <c r="B141" s="240"/>
      <c r="C141" s="244" t="s">
        <v>811</v>
      </c>
      <c r="D141" s="245" t="s">
        <v>812</v>
      </c>
      <c r="E141" s="246">
        <v>2507</v>
      </c>
      <c r="F141" s="246">
        <v>2507</v>
      </c>
      <c r="G141" s="246">
        <v>0</v>
      </c>
      <c r="H141" s="246">
        <v>2507</v>
      </c>
      <c r="I141" s="246">
        <v>2507</v>
      </c>
      <c r="J141" s="246">
        <v>0</v>
      </c>
      <c r="K141" s="246">
        <v>0</v>
      </c>
      <c r="L141" s="246">
        <v>0</v>
      </c>
      <c r="M141" s="246">
        <v>0</v>
      </c>
      <c r="N141" s="247">
        <v>0</v>
      </c>
      <c r="O141" s="247">
        <v>0</v>
      </c>
      <c r="P141" s="247" t="s">
        <v>470</v>
      </c>
    </row>
    <row r="142" spans="1:17" s="237" customFormat="1" ht="30" x14ac:dyDescent="0.25">
      <c r="A142" s="237" t="s">
        <v>813</v>
      </c>
      <c r="B142" s="238"/>
      <c r="C142" s="244" t="s">
        <v>814</v>
      </c>
      <c r="D142" s="245" t="s">
        <v>815</v>
      </c>
      <c r="E142" s="246">
        <v>6822.84</v>
      </c>
      <c r="F142" s="246">
        <v>6822.84</v>
      </c>
      <c r="G142" s="246">
        <v>0</v>
      </c>
      <c r="H142" s="246">
        <v>6822.8580000000002</v>
      </c>
      <c r="I142" s="246">
        <v>6822.8580000000002</v>
      </c>
      <c r="J142" s="246">
        <v>0</v>
      </c>
      <c r="K142" s="246">
        <v>1180.1114700000001</v>
      </c>
      <c r="L142" s="246">
        <v>1180.1114700000001</v>
      </c>
      <c r="M142" s="246">
        <v>0</v>
      </c>
      <c r="N142" s="249">
        <v>17.296438970296613</v>
      </c>
      <c r="O142" s="249">
        <v>17.296438970296613</v>
      </c>
      <c r="P142" s="249" t="s">
        <v>470</v>
      </c>
      <c r="Q142" s="243"/>
    </row>
    <row r="143" spans="1:17" s="237" customFormat="1" ht="30" x14ac:dyDescent="0.25">
      <c r="A143" s="237" t="s">
        <v>816</v>
      </c>
      <c r="B143" s="238"/>
      <c r="C143" s="244" t="s">
        <v>652</v>
      </c>
      <c r="D143" s="245" t="s">
        <v>817</v>
      </c>
      <c r="E143" s="246">
        <v>16340.33</v>
      </c>
      <c r="F143" s="246">
        <v>16340.33</v>
      </c>
      <c r="G143" s="246">
        <v>0</v>
      </c>
      <c r="H143" s="246">
        <v>16340.308999999999</v>
      </c>
      <c r="I143" s="246">
        <v>16340.308999999999</v>
      </c>
      <c r="J143" s="246">
        <v>0</v>
      </c>
      <c r="K143" s="246">
        <v>2515.0722900000001</v>
      </c>
      <c r="L143" s="246">
        <v>2515.0722900000001</v>
      </c>
      <c r="M143" s="246">
        <v>0</v>
      </c>
      <c r="N143" s="249">
        <v>15.391828208389452</v>
      </c>
      <c r="O143" s="249">
        <v>15.391828208389452</v>
      </c>
      <c r="P143" s="249" t="s">
        <v>470</v>
      </c>
      <c r="Q143" s="243"/>
    </row>
    <row r="144" spans="1:17" s="243" customFormat="1" ht="57" x14ac:dyDescent="0.25">
      <c r="A144" s="237" t="s">
        <v>818</v>
      </c>
      <c r="B144" s="240">
        <v>15</v>
      </c>
      <c r="C144" s="241" t="s">
        <v>381</v>
      </c>
      <c r="D144" s="240" t="s">
        <v>382</v>
      </c>
      <c r="E144" s="242">
        <v>4985930.96</v>
      </c>
      <c r="F144" s="242">
        <v>4269153.76</v>
      </c>
      <c r="G144" s="242">
        <v>716777.2</v>
      </c>
      <c r="H144" s="242">
        <v>6179643.7653700002</v>
      </c>
      <c r="I144" s="242">
        <v>5462866.56537</v>
      </c>
      <c r="J144" s="242">
        <v>716777.2</v>
      </c>
      <c r="K144" s="242">
        <v>1071262.7281199999</v>
      </c>
      <c r="L144" s="242">
        <v>937502.0981200001</v>
      </c>
      <c r="M144" s="242">
        <v>133760.62999999998</v>
      </c>
      <c r="N144" s="239">
        <v>17.335347615395417</v>
      </c>
      <c r="O144" s="239">
        <v>17.161358178927131</v>
      </c>
      <c r="P144" s="239">
        <v>18.661395758682055</v>
      </c>
    </row>
    <row r="145" spans="1:17" s="243" customFormat="1" ht="30" x14ac:dyDescent="0.25">
      <c r="A145" s="237" t="s">
        <v>819</v>
      </c>
      <c r="B145" s="240"/>
      <c r="C145" s="244" t="s">
        <v>820</v>
      </c>
      <c r="D145" s="245" t="s">
        <v>821</v>
      </c>
      <c r="E145" s="246">
        <v>2141.6799999999998</v>
      </c>
      <c r="F145" s="246">
        <v>2141.6799999999998</v>
      </c>
      <c r="G145" s="246">
        <v>0</v>
      </c>
      <c r="H145" s="246">
        <v>2141.6999999999998</v>
      </c>
      <c r="I145" s="246">
        <v>2141.6999999999998</v>
      </c>
      <c r="J145" s="246">
        <v>0</v>
      </c>
      <c r="K145" s="246">
        <v>0</v>
      </c>
      <c r="L145" s="246">
        <v>0</v>
      </c>
      <c r="M145" s="246">
        <v>0</v>
      </c>
      <c r="N145" s="247">
        <v>0</v>
      </c>
      <c r="O145" s="247">
        <v>0</v>
      </c>
      <c r="P145" s="247" t="s">
        <v>470</v>
      </c>
    </row>
    <row r="146" spans="1:17" s="243" customFormat="1" ht="30" x14ac:dyDescent="0.25">
      <c r="A146" s="237" t="s">
        <v>822</v>
      </c>
      <c r="B146" s="240"/>
      <c r="C146" s="244" t="s">
        <v>823</v>
      </c>
      <c r="D146" s="245" t="s">
        <v>824</v>
      </c>
      <c r="E146" s="246">
        <v>15825.5</v>
      </c>
      <c r="F146" s="246">
        <v>15825.5</v>
      </c>
      <c r="G146" s="246">
        <v>0</v>
      </c>
      <c r="H146" s="246">
        <v>15825.5</v>
      </c>
      <c r="I146" s="246">
        <v>15825.5</v>
      </c>
      <c r="J146" s="246">
        <v>0</v>
      </c>
      <c r="K146" s="246">
        <v>0</v>
      </c>
      <c r="L146" s="246">
        <v>0</v>
      </c>
      <c r="M146" s="246">
        <v>0</v>
      </c>
      <c r="N146" s="247">
        <v>0</v>
      </c>
      <c r="O146" s="247">
        <v>0</v>
      </c>
      <c r="P146" s="247" t="s">
        <v>470</v>
      </c>
    </row>
    <row r="147" spans="1:17" s="243" customFormat="1" ht="45" x14ac:dyDescent="0.25">
      <c r="A147" s="237" t="s">
        <v>825</v>
      </c>
      <c r="B147" s="240"/>
      <c r="C147" s="244" t="s">
        <v>826</v>
      </c>
      <c r="D147" s="245" t="s">
        <v>827</v>
      </c>
      <c r="E147" s="246">
        <v>1055814.98</v>
      </c>
      <c r="F147" s="246">
        <v>1055814.98</v>
      </c>
      <c r="G147" s="246">
        <v>0</v>
      </c>
      <c r="H147" s="246">
        <v>1311495.7906800001</v>
      </c>
      <c r="I147" s="246">
        <v>1311495.7906800001</v>
      </c>
      <c r="J147" s="246">
        <v>0</v>
      </c>
      <c r="K147" s="246">
        <v>101160.97636</v>
      </c>
      <c r="L147" s="246">
        <v>101160.97636</v>
      </c>
      <c r="M147" s="246">
        <v>0</v>
      </c>
      <c r="N147" s="247">
        <v>7.7134045781076317</v>
      </c>
      <c r="O147" s="247">
        <v>7.7134045781076317</v>
      </c>
      <c r="P147" s="247" t="s">
        <v>470</v>
      </c>
    </row>
    <row r="148" spans="1:17" s="243" customFormat="1" ht="30" x14ac:dyDescent="0.25">
      <c r="A148" s="237" t="s">
        <v>828</v>
      </c>
      <c r="B148" s="240"/>
      <c r="C148" s="244" t="s">
        <v>829</v>
      </c>
      <c r="D148" s="245" t="s">
        <v>830</v>
      </c>
      <c r="E148" s="246">
        <v>8700</v>
      </c>
      <c r="F148" s="246">
        <v>8700</v>
      </c>
      <c r="G148" s="246">
        <v>0</v>
      </c>
      <c r="H148" s="246">
        <v>8700</v>
      </c>
      <c r="I148" s="246">
        <v>8700</v>
      </c>
      <c r="J148" s="246">
        <v>0</v>
      </c>
      <c r="K148" s="246">
        <v>2053.4837900000002</v>
      </c>
      <c r="L148" s="246">
        <v>2053.4837900000002</v>
      </c>
      <c r="M148" s="246">
        <v>0</v>
      </c>
      <c r="N148" s="247">
        <v>23.60326195402299</v>
      </c>
      <c r="O148" s="247">
        <v>23.60326195402299</v>
      </c>
      <c r="P148" s="247" t="s">
        <v>470</v>
      </c>
    </row>
    <row r="149" spans="1:17" s="243" customFormat="1" ht="30" x14ac:dyDescent="0.25">
      <c r="A149" s="237" t="s">
        <v>831</v>
      </c>
      <c r="B149" s="240"/>
      <c r="C149" s="244" t="s">
        <v>832</v>
      </c>
      <c r="D149" s="245" t="s">
        <v>833</v>
      </c>
      <c r="E149" s="246">
        <v>2033708.92</v>
      </c>
      <c r="F149" s="246">
        <v>1316931.72</v>
      </c>
      <c r="G149" s="246">
        <v>716777.2</v>
      </c>
      <c r="H149" s="246">
        <v>2188997.4475199999</v>
      </c>
      <c r="I149" s="246">
        <v>1472220.24752</v>
      </c>
      <c r="J149" s="246">
        <v>716777.2</v>
      </c>
      <c r="K149" s="246">
        <v>351398.15682999999</v>
      </c>
      <c r="L149" s="246">
        <v>217637.52683000002</v>
      </c>
      <c r="M149" s="246">
        <v>133760.62999999998</v>
      </c>
      <c r="N149" s="247">
        <v>16.05292675092484</v>
      </c>
      <c r="O149" s="247">
        <v>14.782946179188682</v>
      </c>
      <c r="P149" s="247">
        <v>18.661395758682055</v>
      </c>
    </row>
    <row r="150" spans="1:17" s="243" customFormat="1" ht="30" x14ac:dyDescent="0.25">
      <c r="A150" s="237" t="s">
        <v>834</v>
      </c>
      <c r="B150" s="240"/>
      <c r="C150" s="244" t="s">
        <v>835</v>
      </c>
      <c r="D150" s="245" t="s">
        <v>836</v>
      </c>
      <c r="E150" s="246">
        <v>0</v>
      </c>
      <c r="F150" s="246">
        <v>0</v>
      </c>
      <c r="G150" s="246">
        <v>0</v>
      </c>
      <c r="H150" s="246">
        <v>70000</v>
      </c>
      <c r="I150" s="246">
        <v>70000</v>
      </c>
      <c r="J150" s="246">
        <v>0</v>
      </c>
      <c r="K150" s="246">
        <v>0</v>
      </c>
      <c r="L150" s="246">
        <v>0</v>
      </c>
      <c r="M150" s="246">
        <v>0</v>
      </c>
      <c r="N150" s="247">
        <v>0</v>
      </c>
      <c r="O150" s="247">
        <v>0</v>
      </c>
      <c r="P150" s="247" t="s">
        <v>470</v>
      </c>
    </row>
    <row r="151" spans="1:17" s="243" customFormat="1" ht="30" x14ac:dyDescent="0.25">
      <c r="A151" s="237" t="s">
        <v>837</v>
      </c>
      <c r="B151" s="240"/>
      <c r="C151" s="244" t="s">
        <v>538</v>
      </c>
      <c r="D151" s="245" t="s">
        <v>838</v>
      </c>
      <c r="E151" s="246">
        <v>0</v>
      </c>
      <c r="F151" s="246">
        <v>0</v>
      </c>
      <c r="G151" s="246">
        <v>0</v>
      </c>
      <c r="H151" s="246">
        <v>80778.62556</v>
      </c>
      <c r="I151" s="246">
        <v>80778.62556</v>
      </c>
      <c r="J151" s="246">
        <v>0</v>
      </c>
      <c r="K151" s="246">
        <v>1216.1727800000001</v>
      </c>
      <c r="L151" s="246">
        <v>1216.1727800000001</v>
      </c>
      <c r="M151" s="246">
        <v>0</v>
      </c>
      <c r="N151" s="247">
        <v>1.5055626059107214</v>
      </c>
      <c r="O151" s="247">
        <v>1.5055626059107214</v>
      </c>
      <c r="P151" s="247" t="s">
        <v>470</v>
      </c>
    </row>
    <row r="152" spans="1:17" s="243" customFormat="1" ht="30" x14ac:dyDescent="0.25">
      <c r="A152" s="237" t="s">
        <v>839</v>
      </c>
      <c r="B152" s="240"/>
      <c r="C152" s="244" t="s">
        <v>840</v>
      </c>
      <c r="D152" s="245" t="s">
        <v>841</v>
      </c>
      <c r="E152" s="246">
        <v>0</v>
      </c>
      <c r="F152" s="246">
        <v>0</v>
      </c>
      <c r="G152" s="246">
        <v>0</v>
      </c>
      <c r="H152" s="246">
        <v>398562.8</v>
      </c>
      <c r="I152" s="246">
        <v>398562.8</v>
      </c>
      <c r="J152" s="246">
        <v>0</v>
      </c>
      <c r="K152" s="246">
        <v>398562.8</v>
      </c>
      <c r="L152" s="246">
        <v>398562.8</v>
      </c>
      <c r="M152" s="246">
        <v>0</v>
      </c>
      <c r="N152" s="247">
        <v>100</v>
      </c>
      <c r="O152" s="247">
        <v>100</v>
      </c>
      <c r="P152" s="247" t="s">
        <v>470</v>
      </c>
    </row>
    <row r="153" spans="1:17" s="243" customFormat="1" ht="45" x14ac:dyDescent="0.25">
      <c r="A153" s="237" t="s">
        <v>842</v>
      </c>
      <c r="B153" s="240"/>
      <c r="C153" s="244" t="s">
        <v>843</v>
      </c>
      <c r="D153" s="245" t="s">
        <v>844</v>
      </c>
      <c r="E153" s="246">
        <v>38799.380000000005</v>
      </c>
      <c r="F153" s="246">
        <v>38799.380000000005</v>
      </c>
      <c r="G153" s="246">
        <v>0</v>
      </c>
      <c r="H153" s="246">
        <v>38799.35</v>
      </c>
      <c r="I153" s="246">
        <v>38799.35</v>
      </c>
      <c r="J153" s="246">
        <v>0</v>
      </c>
      <c r="K153" s="246">
        <v>9373.0392699999993</v>
      </c>
      <c r="L153" s="246">
        <v>9373.0392699999993</v>
      </c>
      <c r="M153" s="246">
        <v>0</v>
      </c>
      <c r="N153" s="247">
        <v>24.15772241029811</v>
      </c>
      <c r="O153" s="247">
        <v>24.15772241029811</v>
      </c>
      <c r="P153" s="247" t="s">
        <v>470</v>
      </c>
    </row>
    <row r="154" spans="1:17" s="243" customFormat="1" ht="45" x14ac:dyDescent="0.25">
      <c r="A154" s="237" t="s">
        <v>845</v>
      </c>
      <c r="B154" s="240"/>
      <c r="C154" s="244" t="s">
        <v>846</v>
      </c>
      <c r="D154" s="245" t="s">
        <v>847</v>
      </c>
      <c r="E154" s="246">
        <v>28049.64</v>
      </c>
      <c r="F154" s="246">
        <v>28049.64</v>
      </c>
      <c r="G154" s="246">
        <v>0</v>
      </c>
      <c r="H154" s="246">
        <v>37000</v>
      </c>
      <c r="I154" s="246">
        <v>37000</v>
      </c>
      <c r="J154" s="246">
        <v>0</v>
      </c>
      <c r="K154" s="246">
        <v>8702.8272699999998</v>
      </c>
      <c r="L154" s="246">
        <v>8702.8272699999998</v>
      </c>
      <c r="M154" s="246">
        <v>0</v>
      </c>
      <c r="N154" s="247">
        <v>23.521154783783782</v>
      </c>
      <c r="O154" s="247">
        <v>23.521154783783782</v>
      </c>
      <c r="P154" s="247" t="s">
        <v>470</v>
      </c>
    </row>
    <row r="155" spans="1:17" s="243" customFormat="1" ht="45" x14ac:dyDescent="0.25">
      <c r="A155" s="237" t="s">
        <v>848</v>
      </c>
      <c r="B155" s="240"/>
      <c r="C155" s="244" t="s">
        <v>849</v>
      </c>
      <c r="D155" s="245" t="s">
        <v>850</v>
      </c>
      <c r="E155" s="246">
        <v>1655141.42</v>
      </c>
      <c r="F155" s="246">
        <v>1655141.42</v>
      </c>
      <c r="G155" s="246">
        <v>0</v>
      </c>
      <c r="H155" s="246">
        <v>1879593.1516099998</v>
      </c>
      <c r="I155" s="246">
        <v>1879593.1516099998</v>
      </c>
      <c r="J155" s="246">
        <v>0</v>
      </c>
      <c r="K155" s="246">
        <v>183737.84611999997</v>
      </c>
      <c r="L155" s="246">
        <v>183737.84611999997</v>
      </c>
      <c r="M155" s="246">
        <v>0</v>
      </c>
      <c r="N155" s="247">
        <v>9.7754051701356737</v>
      </c>
      <c r="O155" s="247">
        <v>9.7754051701356737</v>
      </c>
      <c r="P155" s="247" t="s">
        <v>470</v>
      </c>
    </row>
    <row r="156" spans="1:17" s="243" customFormat="1" ht="45" x14ac:dyDescent="0.25">
      <c r="A156" s="237" t="s">
        <v>851</v>
      </c>
      <c r="B156" s="240"/>
      <c r="C156" s="244" t="s">
        <v>852</v>
      </c>
      <c r="D156" s="245" t="s">
        <v>853</v>
      </c>
      <c r="E156" s="246">
        <v>19060.7</v>
      </c>
      <c r="F156" s="246">
        <v>19060.7</v>
      </c>
      <c r="G156" s="246">
        <v>0</v>
      </c>
      <c r="H156" s="246">
        <v>19060.7</v>
      </c>
      <c r="I156" s="246">
        <v>19060.7</v>
      </c>
      <c r="J156" s="246">
        <v>0</v>
      </c>
      <c r="K156" s="246">
        <v>2282.8988399999998</v>
      </c>
      <c r="L156" s="246">
        <v>2282.8988399999998</v>
      </c>
      <c r="M156" s="246">
        <v>0</v>
      </c>
      <c r="N156" s="247">
        <v>11.976993709569951</v>
      </c>
      <c r="O156" s="247">
        <v>11.976993709569951</v>
      </c>
      <c r="P156" s="247" t="s">
        <v>470</v>
      </c>
    </row>
    <row r="157" spans="1:17" s="243" customFormat="1" ht="60" x14ac:dyDescent="0.25">
      <c r="A157" s="237" t="s">
        <v>854</v>
      </c>
      <c r="B157" s="240"/>
      <c r="C157" s="244" t="s">
        <v>855</v>
      </c>
      <c r="D157" s="245" t="s">
        <v>856</v>
      </c>
      <c r="E157" s="246">
        <v>60276.04</v>
      </c>
      <c r="F157" s="246">
        <v>60276.04</v>
      </c>
      <c r="G157" s="246">
        <v>0</v>
      </c>
      <c r="H157" s="246">
        <v>60276</v>
      </c>
      <c r="I157" s="246">
        <v>60276</v>
      </c>
      <c r="J157" s="246">
        <v>0</v>
      </c>
      <c r="K157" s="246">
        <v>12628.726859999999</v>
      </c>
      <c r="L157" s="246">
        <v>12628.726859999999</v>
      </c>
      <c r="M157" s="246">
        <v>0</v>
      </c>
      <c r="N157" s="247">
        <v>20.951501194505273</v>
      </c>
      <c r="O157" s="247">
        <v>20.951501194505273</v>
      </c>
      <c r="P157" s="247" t="s">
        <v>470</v>
      </c>
    </row>
    <row r="158" spans="1:17" s="237" customFormat="1" ht="60" x14ac:dyDescent="0.25">
      <c r="A158" s="237" t="s">
        <v>857</v>
      </c>
      <c r="B158" s="238"/>
      <c r="C158" s="244" t="s">
        <v>858</v>
      </c>
      <c r="D158" s="245" t="s">
        <v>859</v>
      </c>
      <c r="E158" s="246">
        <v>18412.7</v>
      </c>
      <c r="F158" s="246">
        <v>18412.7</v>
      </c>
      <c r="G158" s="246">
        <v>0</v>
      </c>
      <c r="H158" s="246">
        <v>18412.7</v>
      </c>
      <c r="I158" s="246">
        <v>18412.7</v>
      </c>
      <c r="J158" s="246">
        <v>0</v>
      </c>
      <c r="K158" s="246">
        <v>145.80000000000001</v>
      </c>
      <c r="L158" s="246">
        <v>145.80000000000001</v>
      </c>
      <c r="M158" s="246">
        <v>0</v>
      </c>
      <c r="N158" s="249">
        <v>0.79184475932372778</v>
      </c>
      <c r="O158" s="249">
        <v>0.79184475932372778</v>
      </c>
      <c r="P158" s="249" t="s">
        <v>470</v>
      </c>
      <c r="Q158" s="243"/>
    </row>
    <row r="159" spans="1:17" s="237" customFormat="1" x14ac:dyDescent="0.25">
      <c r="A159" s="237" t="s">
        <v>860</v>
      </c>
      <c r="B159" s="238"/>
      <c r="C159" s="244" t="s">
        <v>662</v>
      </c>
      <c r="D159" s="245" t="s">
        <v>861</v>
      </c>
      <c r="E159" s="246">
        <v>50000</v>
      </c>
      <c r="F159" s="246">
        <v>50000</v>
      </c>
      <c r="G159" s="246">
        <v>0</v>
      </c>
      <c r="H159" s="246">
        <v>50000</v>
      </c>
      <c r="I159" s="246">
        <v>50000</v>
      </c>
      <c r="J159" s="246">
        <v>0</v>
      </c>
      <c r="K159" s="246">
        <v>0</v>
      </c>
      <c r="L159" s="246">
        <v>0</v>
      </c>
      <c r="M159" s="246">
        <v>0</v>
      </c>
      <c r="N159" s="249">
        <v>0</v>
      </c>
      <c r="O159" s="249">
        <v>0</v>
      </c>
      <c r="P159" s="249" t="s">
        <v>470</v>
      </c>
      <c r="Q159" s="243"/>
    </row>
    <row r="160" spans="1:17" s="243" customFormat="1" ht="85.5" x14ac:dyDescent="0.25">
      <c r="A160" s="237" t="s">
        <v>862</v>
      </c>
      <c r="B160" s="240">
        <v>16</v>
      </c>
      <c r="C160" s="241" t="s">
        <v>383</v>
      </c>
      <c r="D160" s="240" t="s">
        <v>384</v>
      </c>
      <c r="E160" s="242">
        <v>2891497.32</v>
      </c>
      <c r="F160" s="242">
        <v>442183.42000000016</v>
      </c>
      <c r="G160" s="242">
        <v>2449313.9</v>
      </c>
      <c r="H160" s="242">
        <v>2891497.37078</v>
      </c>
      <c r="I160" s="242">
        <v>442183.47078000021</v>
      </c>
      <c r="J160" s="242">
        <v>2449313.9</v>
      </c>
      <c r="K160" s="242">
        <v>1554141.23878</v>
      </c>
      <c r="L160" s="242">
        <v>133694.20270000023</v>
      </c>
      <c r="M160" s="242">
        <v>1420447.03608</v>
      </c>
      <c r="N160" s="239">
        <v>53.748665120202418</v>
      </c>
      <c r="O160" s="239">
        <v>30.235006854545492</v>
      </c>
      <c r="P160" s="239">
        <v>57.993670638949133</v>
      </c>
    </row>
    <row r="161" spans="1:17" s="243" customFormat="1" ht="45" x14ac:dyDescent="0.25">
      <c r="A161" s="237" t="s">
        <v>863</v>
      </c>
      <c r="B161" s="240"/>
      <c r="C161" s="244" t="s">
        <v>864</v>
      </c>
      <c r="D161" s="245" t="s">
        <v>865</v>
      </c>
      <c r="E161" s="246">
        <v>1642863.8000000003</v>
      </c>
      <c r="F161" s="246">
        <v>82143.200000000186</v>
      </c>
      <c r="G161" s="246">
        <v>1560720.6</v>
      </c>
      <c r="H161" s="246">
        <v>1642863.7894800003</v>
      </c>
      <c r="I161" s="246">
        <v>82143.189480000176</v>
      </c>
      <c r="J161" s="246">
        <v>1560720.6</v>
      </c>
      <c r="K161" s="246">
        <v>1106460.1510000001</v>
      </c>
      <c r="L161" s="246">
        <v>55323.008010000223</v>
      </c>
      <c r="M161" s="246">
        <v>1051137.1429899998</v>
      </c>
      <c r="N161" s="247">
        <v>67.349475841220965</v>
      </c>
      <c r="O161" s="247">
        <v>67.349476396299409</v>
      </c>
      <c r="P161" s="247">
        <v>67.349475812006304</v>
      </c>
    </row>
    <row r="162" spans="1:17" s="243" customFormat="1" ht="45" x14ac:dyDescent="0.25">
      <c r="A162" s="237" t="s">
        <v>866</v>
      </c>
      <c r="B162" s="240"/>
      <c r="C162" s="244" t="s">
        <v>867</v>
      </c>
      <c r="D162" s="245" t="s">
        <v>868</v>
      </c>
      <c r="E162" s="246">
        <v>2100</v>
      </c>
      <c r="F162" s="246">
        <v>2100</v>
      </c>
      <c r="G162" s="246">
        <v>0</v>
      </c>
      <c r="H162" s="246">
        <v>2100</v>
      </c>
      <c r="I162" s="246">
        <v>2100</v>
      </c>
      <c r="J162" s="246">
        <v>0</v>
      </c>
      <c r="K162" s="246">
        <v>0</v>
      </c>
      <c r="L162" s="246">
        <v>0</v>
      </c>
      <c r="M162" s="246">
        <v>0</v>
      </c>
      <c r="N162" s="247">
        <v>0</v>
      </c>
      <c r="O162" s="247">
        <v>0</v>
      </c>
      <c r="P162" s="247" t="s">
        <v>470</v>
      </c>
    </row>
    <row r="163" spans="1:17" s="243" customFormat="1" ht="30" x14ac:dyDescent="0.25">
      <c r="A163" s="237" t="s">
        <v>869</v>
      </c>
      <c r="B163" s="240"/>
      <c r="C163" s="244" t="s">
        <v>870</v>
      </c>
      <c r="D163" s="245" t="s">
        <v>871</v>
      </c>
      <c r="E163" s="246">
        <v>280282.8</v>
      </c>
      <c r="F163" s="246">
        <v>14014.099999999977</v>
      </c>
      <c r="G163" s="246">
        <v>266268.7</v>
      </c>
      <c r="H163" s="246">
        <v>280282.84211000003</v>
      </c>
      <c r="I163" s="246">
        <v>14014.142110000015</v>
      </c>
      <c r="J163" s="246">
        <v>266268.7</v>
      </c>
      <c r="K163" s="246">
        <v>0</v>
      </c>
      <c r="L163" s="246">
        <v>0</v>
      </c>
      <c r="M163" s="246">
        <v>0</v>
      </c>
      <c r="N163" s="247">
        <v>0</v>
      </c>
      <c r="O163" s="247">
        <v>0</v>
      </c>
      <c r="P163" s="247">
        <v>0</v>
      </c>
    </row>
    <row r="164" spans="1:17" s="243" customFormat="1" ht="30" x14ac:dyDescent="0.25">
      <c r="A164" s="237" t="s">
        <v>872</v>
      </c>
      <c r="B164" s="240"/>
      <c r="C164" s="244" t="s">
        <v>873</v>
      </c>
      <c r="D164" s="245" t="s">
        <v>874</v>
      </c>
      <c r="E164" s="246">
        <v>88143</v>
      </c>
      <c r="F164" s="246">
        <v>4407.1999999999971</v>
      </c>
      <c r="G164" s="246">
        <v>83735.8</v>
      </c>
      <c r="H164" s="246">
        <v>88142.947370000009</v>
      </c>
      <c r="I164" s="246">
        <v>4407.147370000006</v>
      </c>
      <c r="J164" s="246">
        <v>83735.8</v>
      </c>
      <c r="K164" s="246">
        <v>0</v>
      </c>
      <c r="L164" s="246">
        <v>0</v>
      </c>
      <c r="M164" s="246">
        <v>0</v>
      </c>
      <c r="N164" s="247">
        <v>0</v>
      </c>
      <c r="O164" s="247">
        <v>0</v>
      </c>
      <c r="P164" s="247">
        <v>0</v>
      </c>
    </row>
    <row r="165" spans="1:17" s="243" customFormat="1" ht="45" x14ac:dyDescent="0.25">
      <c r="A165" s="237" t="s">
        <v>875</v>
      </c>
      <c r="B165" s="240"/>
      <c r="C165" s="244" t="s">
        <v>876</v>
      </c>
      <c r="D165" s="245" t="s">
        <v>877</v>
      </c>
      <c r="E165" s="246">
        <v>320894.10000000003</v>
      </c>
      <c r="F165" s="246">
        <v>16044.700000000012</v>
      </c>
      <c r="G165" s="246">
        <v>304849.40000000002</v>
      </c>
      <c r="H165" s="246">
        <v>320894.10527</v>
      </c>
      <c r="I165" s="246">
        <v>16044.705269999977</v>
      </c>
      <c r="J165" s="246">
        <v>304849.40000000002</v>
      </c>
      <c r="K165" s="246">
        <v>303653.69792000001</v>
      </c>
      <c r="L165" s="246">
        <v>15182.684910000011</v>
      </c>
      <c r="M165" s="246">
        <v>288471.01301</v>
      </c>
      <c r="N165" s="247">
        <v>94.627384215894551</v>
      </c>
      <c r="O165" s="247">
        <v>94.627384264815689</v>
      </c>
      <c r="P165" s="247">
        <v>94.627384213319743</v>
      </c>
    </row>
    <row r="166" spans="1:17" s="243" customFormat="1" ht="30" x14ac:dyDescent="0.25">
      <c r="A166" s="237" t="s">
        <v>878</v>
      </c>
      <c r="B166" s="240"/>
      <c r="C166" s="244" t="s">
        <v>770</v>
      </c>
      <c r="D166" s="245" t="s">
        <v>879</v>
      </c>
      <c r="E166" s="246">
        <v>115311.1</v>
      </c>
      <c r="F166" s="246">
        <v>1153.1000000000058</v>
      </c>
      <c r="G166" s="246">
        <v>114158</v>
      </c>
      <c r="H166" s="246">
        <v>115311.1</v>
      </c>
      <c r="I166" s="246">
        <v>1153.1000000000058</v>
      </c>
      <c r="J166" s="246">
        <v>114158</v>
      </c>
      <c r="K166" s="246">
        <v>0</v>
      </c>
      <c r="L166" s="246">
        <v>0</v>
      </c>
      <c r="M166" s="246">
        <v>0</v>
      </c>
      <c r="N166" s="247">
        <v>0</v>
      </c>
      <c r="O166" s="247">
        <v>0</v>
      </c>
      <c r="P166" s="247">
        <v>0</v>
      </c>
    </row>
    <row r="167" spans="1:17" s="243" customFormat="1" ht="30" x14ac:dyDescent="0.25">
      <c r="A167" s="237" t="s">
        <v>880</v>
      </c>
      <c r="B167" s="240"/>
      <c r="C167" s="244" t="s">
        <v>881</v>
      </c>
      <c r="D167" s="245" t="s">
        <v>882</v>
      </c>
      <c r="E167" s="246">
        <v>120789.29999999999</v>
      </c>
      <c r="F167" s="246">
        <v>1207.8999999999942</v>
      </c>
      <c r="G167" s="246">
        <v>119581.4</v>
      </c>
      <c r="H167" s="246">
        <v>120789.29293000001</v>
      </c>
      <c r="I167" s="246">
        <v>1207.8929300000163</v>
      </c>
      <c r="J167" s="246">
        <v>119581.4</v>
      </c>
      <c r="K167" s="246">
        <v>81655.434439999997</v>
      </c>
      <c r="L167" s="246">
        <v>816.55435999999463</v>
      </c>
      <c r="M167" s="246">
        <v>80838.880080000003</v>
      </c>
      <c r="N167" s="247">
        <v>67.601550153390733</v>
      </c>
      <c r="O167" s="247">
        <v>67.601551405718013</v>
      </c>
      <c r="P167" s="247">
        <v>67.601550140740954</v>
      </c>
    </row>
    <row r="168" spans="1:17" s="243" customFormat="1" ht="30" x14ac:dyDescent="0.25">
      <c r="A168" s="237" t="s">
        <v>883</v>
      </c>
      <c r="B168" s="240"/>
      <c r="C168" s="244" t="s">
        <v>884</v>
      </c>
      <c r="D168" s="245" t="s">
        <v>885</v>
      </c>
      <c r="E168" s="246">
        <v>8000</v>
      </c>
      <c r="F168" s="246">
        <v>8000</v>
      </c>
      <c r="G168" s="246">
        <v>0</v>
      </c>
      <c r="H168" s="246">
        <v>8000</v>
      </c>
      <c r="I168" s="246">
        <v>8000</v>
      </c>
      <c r="J168" s="246">
        <v>0</v>
      </c>
      <c r="K168" s="246">
        <v>0</v>
      </c>
      <c r="L168" s="246">
        <v>0</v>
      </c>
      <c r="M168" s="246">
        <v>0</v>
      </c>
      <c r="N168" s="247">
        <v>0</v>
      </c>
      <c r="O168" s="247">
        <v>0</v>
      </c>
      <c r="P168" s="247" t="s">
        <v>470</v>
      </c>
    </row>
    <row r="169" spans="1:17" s="243" customFormat="1" ht="45" x14ac:dyDescent="0.25">
      <c r="A169" s="237" t="s">
        <v>886</v>
      </c>
      <c r="B169" s="240"/>
      <c r="C169" s="244" t="s">
        <v>887</v>
      </c>
      <c r="D169" s="245" t="s">
        <v>888</v>
      </c>
      <c r="E169" s="246">
        <v>79430.880000000005</v>
      </c>
      <c r="F169" s="246">
        <v>79430.880000000005</v>
      </c>
      <c r="G169" s="246">
        <v>0</v>
      </c>
      <c r="H169" s="246">
        <v>79430.933620000011</v>
      </c>
      <c r="I169" s="246">
        <v>79430.933620000011</v>
      </c>
      <c r="J169" s="246">
        <v>0</v>
      </c>
      <c r="K169" s="246">
        <v>14369.381309999999</v>
      </c>
      <c r="L169" s="246">
        <v>14369.381309999999</v>
      </c>
      <c r="M169" s="246">
        <v>0</v>
      </c>
      <c r="N169" s="247">
        <v>18.090409686915621</v>
      </c>
      <c r="O169" s="247">
        <v>18.090409686915621</v>
      </c>
      <c r="P169" s="247" t="s">
        <v>470</v>
      </c>
    </row>
    <row r="170" spans="1:17" s="243" customFormat="1" ht="30" x14ac:dyDescent="0.25">
      <c r="A170" s="237" t="s">
        <v>889</v>
      </c>
      <c r="B170" s="240"/>
      <c r="C170" s="244" t="s">
        <v>890</v>
      </c>
      <c r="D170" s="245" t="s">
        <v>891</v>
      </c>
      <c r="E170" s="246">
        <v>233682.34</v>
      </c>
      <c r="F170" s="246">
        <v>233682.34</v>
      </c>
      <c r="G170" s="246">
        <v>0</v>
      </c>
      <c r="H170" s="246">
        <v>233682.36</v>
      </c>
      <c r="I170" s="246">
        <v>233682.36</v>
      </c>
      <c r="J170" s="246">
        <v>0</v>
      </c>
      <c r="K170" s="246">
        <v>48002.574110000001</v>
      </c>
      <c r="L170" s="246">
        <v>48002.574110000001</v>
      </c>
      <c r="M170" s="246">
        <v>0</v>
      </c>
      <c r="N170" s="247">
        <v>20.54180474298531</v>
      </c>
      <c r="O170" s="247">
        <v>20.54180474298531</v>
      </c>
      <c r="P170" s="247" t="s">
        <v>470</v>
      </c>
    </row>
    <row r="171" spans="1:17" s="243" customFormat="1" ht="57" x14ac:dyDescent="0.25">
      <c r="A171" s="237" t="s">
        <v>892</v>
      </c>
      <c r="B171" s="240">
        <v>17</v>
      </c>
      <c r="C171" s="241" t="s">
        <v>385</v>
      </c>
      <c r="D171" s="240" t="s">
        <v>386</v>
      </c>
      <c r="E171" s="242">
        <v>165741.73000000001</v>
      </c>
      <c r="F171" s="242">
        <v>23817.73000000001</v>
      </c>
      <c r="G171" s="242">
        <v>141924</v>
      </c>
      <c r="H171" s="242">
        <v>165741.75</v>
      </c>
      <c r="I171" s="242">
        <v>23817.750000000015</v>
      </c>
      <c r="J171" s="242">
        <v>141924</v>
      </c>
      <c r="K171" s="242">
        <v>29414.059779999996</v>
      </c>
      <c r="L171" s="242">
        <v>3666.1855699999978</v>
      </c>
      <c r="M171" s="242">
        <v>25747.874209999998</v>
      </c>
      <c r="N171" s="239">
        <v>17.746922413936137</v>
      </c>
      <c r="O171" s="239">
        <v>15.392661229545174</v>
      </c>
      <c r="P171" s="239">
        <v>18.142015592852513</v>
      </c>
    </row>
    <row r="172" spans="1:17" s="243" customFormat="1" x14ac:dyDescent="0.25">
      <c r="A172" s="237" t="s">
        <v>893</v>
      </c>
      <c r="B172" s="240"/>
      <c r="C172" s="244" t="s">
        <v>894</v>
      </c>
      <c r="D172" s="245" t="s">
        <v>895</v>
      </c>
      <c r="E172" s="246">
        <v>9701.2999999999993</v>
      </c>
      <c r="F172" s="246">
        <v>0</v>
      </c>
      <c r="G172" s="246">
        <v>9701.2999999999993</v>
      </c>
      <c r="H172" s="246">
        <v>9701.2999999999993</v>
      </c>
      <c r="I172" s="246">
        <v>0</v>
      </c>
      <c r="J172" s="246">
        <v>9701.2999999999993</v>
      </c>
      <c r="K172" s="246">
        <v>63.116810000000001</v>
      </c>
      <c r="L172" s="246">
        <v>0</v>
      </c>
      <c r="M172" s="246">
        <v>63.116810000000001</v>
      </c>
      <c r="N172" s="247">
        <v>0.65060156886190523</v>
      </c>
      <c r="O172" s="247" t="s">
        <v>470</v>
      </c>
      <c r="P172" s="247">
        <v>0.65060156886190523</v>
      </c>
    </row>
    <row r="173" spans="1:17" s="243" customFormat="1" ht="30" x14ac:dyDescent="0.25">
      <c r="A173" s="237" t="s">
        <v>896</v>
      </c>
      <c r="B173" s="240"/>
      <c r="C173" s="244" t="s">
        <v>897</v>
      </c>
      <c r="D173" s="245" t="s">
        <v>898</v>
      </c>
      <c r="E173" s="246">
        <v>10500</v>
      </c>
      <c r="F173" s="246">
        <v>0</v>
      </c>
      <c r="G173" s="246">
        <v>10500</v>
      </c>
      <c r="H173" s="246">
        <v>10500</v>
      </c>
      <c r="I173" s="246">
        <v>0</v>
      </c>
      <c r="J173" s="246">
        <v>10500</v>
      </c>
      <c r="K173" s="246">
        <v>0</v>
      </c>
      <c r="L173" s="246">
        <v>0</v>
      </c>
      <c r="M173" s="246">
        <v>0</v>
      </c>
      <c r="N173" s="247">
        <v>0</v>
      </c>
      <c r="O173" s="247" t="s">
        <v>470</v>
      </c>
      <c r="P173" s="247">
        <v>0</v>
      </c>
    </row>
    <row r="174" spans="1:17" s="243" customFormat="1" ht="45" x14ac:dyDescent="0.25">
      <c r="A174" s="237" t="s">
        <v>899</v>
      </c>
      <c r="B174" s="240"/>
      <c r="C174" s="244" t="s">
        <v>900</v>
      </c>
      <c r="D174" s="245" t="s">
        <v>901</v>
      </c>
      <c r="E174" s="246">
        <v>145540.43000000002</v>
      </c>
      <c r="F174" s="246">
        <v>23817.73000000001</v>
      </c>
      <c r="G174" s="246">
        <v>121722.70000000001</v>
      </c>
      <c r="H174" s="246">
        <v>145540.45000000001</v>
      </c>
      <c r="I174" s="246">
        <v>23817.750000000015</v>
      </c>
      <c r="J174" s="246">
        <v>121722.7</v>
      </c>
      <c r="K174" s="246">
        <v>29350.942969999996</v>
      </c>
      <c r="L174" s="246">
        <v>3666.1855699999978</v>
      </c>
      <c r="M174" s="246">
        <v>25684.757399999999</v>
      </c>
      <c r="N174" s="247">
        <v>20.166862868707629</v>
      </c>
      <c r="O174" s="247">
        <v>15.392661229545174</v>
      </c>
      <c r="P174" s="247">
        <v>21.101041465560655</v>
      </c>
    </row>
    <row r="175" spans="1:17" s="243" customFormat="1" ht="57" x14ac:dyDescent="0.25">
      <c r="A175" s="237" t="s">
        <v>902</v>
      </c>
      <c r="B175" s="240">
        <v>18</v>
      </c>
      <c r="C175" s="241" t="s">
        <v>387</v>
      </c>
      <c r="D175" s="240" t="s">
        <v>388</v>
      </c>
      <c r="E175" s="242">
        <v>69000</v>
      </c>
      <c r="F175" s="242">
        <v>3450</v>
      </c>
      <c r="G175" s="242">
        <v>65550</v>
      </c>
      <c r="H175" s="242">
        <v>69000</v>
      </c>
      <c r="I175" s="242">
        <v>3450</v>
      </c>
      <c r="J175" s="242">
        <v>65550</v>
      </c>
      <c r="K175" s="242">
        <v>0</v>
      </c>
      <c r="L175" s="242">
        <v>0</v>
      </c>
      <c r="M175" s="242">
        <v>0</v>
      </c>
      <c r="N175" s="239">
        <v>0</v>
      </c>
      <c r="O175" s="239">
        <v>0</v>
      </c>
      <c r="P175" s="239">
        <v>0</v>
      </c>
    </row>
    <row r="176" spans="1:17" s="237" customFormat="1" x14ac:dyDescent="0.25">
      <c r="A176" s="237" t="s">
        <v>903</v>
      </c>
      <c r="B176" s="238"/>
      <c r="C176" s="244" t="s">
        <v>904</v>
      </c>
      <c r="D176" s="245" t="s">
        <v>905</v>
      </c>
      <c r="E176" s="246">
        <v>69000</v>
      </c>
      <c r="F176" s="246">
        <v>3450</v>
      </c>
      <c r="G176" s="246">
        <v>65550</v>
      </c>
      <c r="H176" s="246">
        <v>69000</v>
      </c>
      <c r="I176" s="246">
        <v>3450</v>
      </c>
      <c r="J176" s="246">
        <v>65550</v>
      </c>
      <c r="K176" s="246">
        <v>0</v>
      </c>
      <c r="L176" s="246">
        <v>0</v>
      </c>
      <c r="M176" s="246">
        <v>0</v>
      </c>
      <c r="N176" s="249">
        <v>0</v>
      </c>
      <c r="O176" s="249">
        <v>0</v>
      </c>
      <c r="P176" s="249">
        <v>0</v>
      </c>
      <c r="Q176" s="243"/>
    </row>
    <row r="177" spans="1:17" s="243" customFormat="1" ht="57" x14ac:dyDescent="0.25">
      <c r="A177" s="237" t="s">
        <v>906</v>
      </c>
      <c r="B177" s="240">
        <v>19</v>
      </c>
      <c r="C177" s="241" t="s">
        <v>389</v>
      </c>
      <c r="D177" s="240" t="s">
        <v>390</v>
      </c>
      <c r="E177" s="242">
        <v>47468.76</v>
      </c>
      <c r="F177" s="242">
        <v>47468.76</v>
      </c>
      <c r="G177" s="242">
        <v>0</v>
      </c>
      <c r="H177" s="242">
        <v>47468.762999999999</v>
      </c>
      <c r="I177" s="242">
        <v>47468.762999999999</v>
      </c>
      <c r="J177" s="242">
        <v>0</v>
      </c>
      <c r="K177" s="242">
        <v>7650.6979900000006</v>
      </c>
      <c r="L177" s="242">
        <v>7650.6979900000006</v>
      </c>
      <c r="M177" s="242">
        <v>0</v>
      </c>
      <c r="N177" s="239">
        <v>16.1173317071692</v>
      </c>
      <c r="O177" s="239">
        <v>16.1173317071692</v>
      </c>
      <c r="P177" s="239" t="s">
        <v>470</v>
      </c>
    </row>
    <row r="178" spans="1:17" s="243" customFormat="1" ht="30" x14ac:dyDescent="0.25">
      <c r="A178" s="237" t="s">
        <v>907</v>
      </c>
      <c r="B178" s="240"/>
      <c r="C178" s="244" t="s">
        <v>908</v>
      </c>
      <c r="D178" s="245" t="s">
        <v>909</v>
      </c>
      <c r="E178" s="246">
        <v>346</v>
      </c>
      <c r="F178" s="246">
        <v>346</v>
      </c>
      <c r="G178" s="246">
        <v>0</v>
      </c>
      <c r="H178" s="246">
        <v>346</v>
      </c>
      <c r="I178" s="246">
        <v>346</v>
      </c>
      <c r="J178" s="246">
        <v>0</v>
      </c>
      <c r="K178" s="246">
        <v>0</v>
      </c>
      <c r="L178" s="246">
        <v>0</v>
      </c>
      <c r="M178" s="246">
        <v>0</v>
      </c>
      <c r="N178" s="247">
        <v>0</v>
      </c>
      <c r="O178" s="247">
        <v>0</v>
      </c>
      <c r="P178" s="247" t="s">
        <v>470</v>
      </c>
    </row>
    <row r="179" spans="1:17" s="243" customFormat="1" ht="45" x14ac:dyDescent="0.25">
      <c r="A179" s="237" t="s">
        <v>910</v>
      </c>
      <c r="B179" s="240"/>
      <c r="C179" s="244" t="s">
        <v>911</v>
      </c>
      <c r="D179" s="245" t="s">
        <v>912</v>
      </c>
      <c r="E179" s="246">
        <v>47122.76</v>
      </c>
      <c r="F179" s="246">
        <v>47122.76</v>
      </c>
      <c r="G179" s="246">
        <v>0</v>
      </c>
      <c r="H179" s="246">
        <v>47122.762999999999</v>
      </c>
      <c r="I179" s="246">
        <v>47122.762999999999</v>
      </c>
      <c r="J179" s="246">
        <v>0</v>
      </c>
      <c r="K179" s="246">
        <v>7650.6979900000006</v>
      </c>
      <c r="L179" s="246">
        <v>7650.6979900000006</v>
      </c>
      <c r="M179" s="246">
        <v>0</v>
      </c>
      <c r="N179" s="247">
        <v>16.235673595794882</v>
      </c>
      <c r="O179" s="247">
        <v>16.235673595794882</v>
      </c>
      <c r="P179" s="247" t="s">
        <v>470</v>
      </c>
    </row>
    <row r="180" spans="1:17" s="243" customFormat="1" ht="85.5" x14ac:dyDescent="0.25">
      <c r="A180" s="237" t="s">
        <v>913</v>
      </c>
      <c r="B180" s="240">
        <v>20</v>
      </c>
      <c r="C180" s="241" t="s">
        <v>391</v>
      </c>
      <c r="D180" s="240" t="s">
        <v>392</v>
      </c>
      <c r="E180" s="242">
        <v>1104540.53</v>
      </c>
      <c r="F180" s="242">
        <v>1104540.53</v>
      </c>
      <c r="G180" s="242">
        <v>0</v>
      </c>
      <c r="H180" s="242">
        <v>969179.26205000002</v>
      </c>
      <c r="I180" s="242">
        <v>969179.26205000002</v>
      </c>
      <c r="J180" s="242">
        <v>0</v>
      </c>
      <c r="K180" s="242">
        <v>109011.92057000002</v>
      </c>
      <c r="L180" s="242">
        <v>109011.92057000002</v>
      </c>
      <c r="M180" s="242">
        <v>0</v>
      </c>
      <c r="N180" s="239">
        <v>11.247859383559126</v>
      </c>
      <c r="O180" s="239">
        <v>11.247859383559126</v>
      </c>
      <c r="P180" s="239" t="s">
        <v>470</v>
      </c>
    </row>
    <row r="181" spans="1:17" s="243" customFormat="1" ht="135" x14ac:dyDescent="0.25">
      <c r="A181" s="237" t="s">
        <v>914</v>
      </c>
      <c r="B181" s="240"/>
      <c r="C181" s="244" t="s">
        <v>915</v>
      </c>
      <c r="D181" s="245" t="s">
        <v>916</v>
      </c>
      <c r="E181" s="246">
        <v>720673.17999999993</v>
      </c>
      <c r="F181" s="246">
        <v>720673.17999999993</v>
      </c>
      <c r="G181" s="246">
        <v>0</v>
      </c>
      <c r="H181" s="246">
        <v>720673.2</v>
      </c>
      <c r="I181" s="246">
        <v>720673.2</v>
      </c>
      <c r="J181" s="246">
        <v>0</v>
      </c>
      <c r="K181" s="246">
        <v>85734.426260000007</v>
      </c>
      <c r="L181" s="246">
        <v>85734.426260000007</v>
      </c>
      <c r="M181" s="246">
        <v>0</v>
      </c>
      <c r="N181" s="247">
        <v>11.896436035084976</v>
      </c>
      <c r="O181" s="247">
        <v>11.896436035084976</v>
      </c>
      <c r="P181" s="247" t="s">
        <v>470</v>
      </c>
    </row>
    <row r="182" spans="1:17" s="243" customFormat="1" ht="45" x14ac:dyDescent="0.25">
      <c r="A182" s="237" t="s">
        <v>917</v>
      </c>
      <c r="B182" s="240"/>
      <c r="C182" s="244" t="s">
        <v>918</v>
      </c>
      <c r="D182" s="245" t="s">
        <v>919</v>
      </c>
      <c r="E182" s="246">
        <v>150000</v>
      </c>
      <c r="F182" s="246">
        <v>150000</v>
      </c>
      <c r="G182" s="246">
        <v>0</v>
      </c>
      <c r="H182" s="246">
        <v>14638.727999999999</v>
      </c>
      <c r="I182" s="246">
        <v>14638.727999999999</v>
      </c>
      <c r="J182" s="246">
        <v>0</v>
      </c>
      <c r="K182" s="246">
        <v>3470</v>
      </c>
      <c r="L182" s="246">
        <v>3470</v>
      </c>
      <c r="M182" s="246">
        <v>0</v>
      </c>
      <c r="N182" s="247">
        <v>23.704245341535142</v>
      </c>
      <c r="O182" s="247">
        <v>23.704245341535142</v>
      </c>
      <c r="P182" s="247" t="s">
        <v>470</v>
      </c>
    </row>
    <row r="183" spans="1:17" s="237" customFormat="1" ht="45" x14ac:dyDescent="0.25">
      <c r="A183" s="237" t="s">
        <v>920</v>
      </c>
      <c r="B183" s="238"/>
      <c r="C183" s="244" t="s">
        <v>921</v>
      </c>
      <c r="D183" s="245" t="s">
        <v>922</v>
      </c>
      <c r="E183" s="246">
        <v>52360.4</v>
      </c>
      <c r="F183" s="246">
        <v>52360.4</v>
      </c>
      <c r="G183" s="246">
        <v>0</v>
      </c>
      <c r="H183" s="246">
        <v>52360.4</v>
      </c>
      <c r="I183" s="246">
        <v>52360.4</v>
      </c>
      <c r="J183" s="246">
        <v>0</v>
      </c>
      <c r="K183" s="246">
        <v>266.44400000000002</v>
      </c>
      <c r="L183" s="246">
        <v>266.44400000000002</v>
      </c>
      <c r="M183" s="246">
        <v>0</v>
      </c>
      <c r="N183" s="249">
        <v>0.50886547849137898</v>
      </c>
      <c r="O183" s="249">
        <v>0.50886547849137898</v>
      </c>
      <c r="P183" s="249" t="s">
        <v>470</v>
      </c>
      <c r="Q183" s="243"/>
    </row>
    <row r="184" spans="1:17" s="237" customFormat="1" ht="60" x14ac:dyDescent="0.25">
      <c r="A184" s="237" t="s">
        <v>923</v>
      </c>
      <c r="B184" s="238"/>
      <c r="C184" s="244" t="s">
        <v>924</v>
      </c>
      <c r="D184" s="245" t="s">
        <v>925</v>
      </c>
      <c r="E184" s="246">
        <v>15000</v>
      </c>
      <c r="F184" s="246">
        <v>15000</v>
      </c>
      <c r="G184" s="246">
        <v>0</v>
      </c>
      <c r="H184" s="246">
        <v>15000</v>
      </c>
      <c r="I184" s="246">
        <v>15000</v>
      </c>
      <c r="J184" s="246">
        <v>0</v>
      </c>
      <c r="K184" s="246">
        <v>0</v>
      </c>
      <c r="L184" s="246">
        <v>0</v>
      </c>
      <c r="M184" s="246">
        <v>0</v>
      </c>
      <c r="N184" s="249">
        <v>0</v>
      </c>
      <c r="O184" s="249">
        <v>0</v>
      </c>
      <c r="P184" s="249" t="s">
        <v>470</v>
      </c>
      <c r="Q184" s="243"/>
    </row>
    <row r="185" spans="1:17" s="237" customFormat="1" ht="45" x14ac:dyDescent="0.25">
      <c r="A185" s="237" t="s">
        <v>926</v>
      </c>
      <c r="B185" s="238"/>
      <c r="C185" s="244" t="s">
        <v>927</v>
      </c>
      <c r="D185" s="245" t="s">
        <v>928</v>
      </c>
      <c r="E185" s="246">
        <v>77714</v>
      </c>
      <c r="F185" s="246">
        <v>77714</v>
      </c>
      <c r="G185" s="246">
        <v>0</v>
      </c>
      <c r="H185" s="246">
        <v>77713.970050000004</v>
      </c>
      <c r="I185" s="246">
        <v>77713.970050000004</v>
      </c>
      <c r="J185" s="246">
        <v>0</v>
      </c>
      <c r="K185" s="246">
        <v>633.21346999999992</v>
      </c>
      <c r="L185" s="246">
        <v>633.21346999999992</v>
      </c>
      <c r="M185" s="246">
        <v>0</v>
      </c>
      <c r="N185" s="249">
        <v>0.81480005408628564</v>
      </c>
      <c r="O185" s="249">
        <v>0.81480005408628564</v>
      </c>
      <c r="P185" s="249" t="s">
        <v>470</v>
      </c>
      <c r="Q185" s="243"/>
    </row>
    <row r="186" spans="1:17" s="237" customFormat="1" ht="45" x14ac:dyDescent="0.25">
      <c r="A186" s="237" t="s">
        <v>929</v>
      </c>
      <c r="B186" s="238"/>
      <c r="C186" s="244" t="s">
        <v>930</v>
      </c>
      <c r="D186" s="245" t="s">
        <v>931</v>
      </c>
      <c r="E186" s="246">
        <v>88792.950000000012</v>
      </c>
      <c r="F186" s="246">
        <v>88792.950000000012</v>
      </c>
      <c r="G186" s="246">
        <v>0</v>
      </c>
      <c r="H186" s="246">
        <v>88792.964000000007</v>
      </c>
      <c r="I186" s="246">
        <v>88792.964000000007</v>
      </c>
      <c r="J186" s="246">
        <v>0</v>
      </c>
      <c r="K186" s="246">
        <v>18907.836839999996</v>
      </c>
      <c r="L186" s="246">
        <v>18907.836839999996</v>
      </c>
      <c r="M186" s="246">
        <v>0</v>
      </c>
      <c r="N186" s="249">
        <v>21.294296291314247</v>
      </c>
      <c r="O186" s="249">
        <v>21.294296291314247</v>
      </c>
      <c r="P186" s="249" t="s">
        <v>470</v>
      </c>
      <c r="Q186" s="243"/>
    </row>
    <row r="187" spans="1:17" s="243" customFormat="1" ht="42.75" x14ac:dyDescent="0.25">
      <c r="A187" s="237" t="s">
        <v>932</v>
      </c>
      <c r="B187" s="240">
        <v>21</v>
      </c>
      <c r="C187" s="241" t="s">
        <v>397</v>
      </c>
      <c r="D187" s="240" t="s">
        <v>933</v>
      </c>
      <c r="E187" s="242">
        <v>407217.70000000007</v>
      </c>
      <c r="F187" s="242">
        <v>4072.2000000000698</v>
      </c>
      <c r="G187" s="242">
        <v>403145.5</v>
      </c>
      <c r="H187" s="242">
        <v>407217.67312999995</v>
      </c>
      <c r="I187" s="242">
        <v>4072.1731299998937</v>
      </c>
      <c r="J187" s="242">
        <v>403145.50000000006</v>
      </c>
      <c r="K187" s="242">
        <v>1959.4341700000002</v>
      </c>
      <c r="L187" s="242">
        <v>19.594340000000102</v>
      </c>
      <c r="M187" s="242">
        <v>1939.8398300000001</v>
      </c>
      <c r="N187" s="239">
        <v>0.48117611275050709</v>
      </c>
      <c r="O187" s="239">
        <v>0.48117649654057348</v>
      </c>
      <c r="P187" s="239">
        <v>0.48117610887384327</v>
      </c>
    </row>
    <row r="188" spans="1:17" s="237" customFormat="1" ht="30" x14ac:dyDescent="0.25">
      <c r="A188" s="237" t="s">
        <v>934</v>
      </c>
      <c r="B188" s="238"/>
      <c r="C188" s="244" t="s">
        <v>935</v>
      </c>
      <c r="D188" s="245" t="s">
        <v>936</v>
      </c>
      <c r="E188" s="246">
        <v>407217.70000000007</v>
      </c>
      <c r="F188" s="246">
        <v>4072.2000000000698</v>
      </c>
      <c r="G188" s="246">
        <v>403145.5</v>
      </c>
      <c r="H188" s="246">
        <v>407217.67312999995</v>
      </c>
      <c r="I188" s="246">
        <v>4072.1731299998937</v>
      </c>
      <c r="J188" s="246">
        <v>403145.50000000006</v>
      </c>
      <c r="K188" s="246">
        <v>1959.4341700000002</v>
      </c>
      <c r="L188" s="246">
        <v>19.594340000000102</v>
      </c>
      <c r="M188" s="246">
        <v>1939.8398300000001</v>
      </c>
      <c r="N188" s="249">
        <v>0.48117611275050709</v>
      </c>
      <c r="O188" s="249">
        <v>0.48117649654057348</v>
      </c>
      <c r="P188" s="249">
        <v>0.48117610887384327</v>
      </c>
      <c r="Q188" s="243"/>
    </row>
    <row r="189" spans="1:17" s="243" customFormat="1" ht="71.25" x14ac:dyDescent="0.25">
      <c r="A189" s="237" t="s">
        <v>937</v>
      </c>
      <c r="B189" s="240">
        <v>22</v>
      </c>
      <c r="C189" s="241" t="s">
        <v>938</v>
      </c>
      <c r="D189" s="240" t="s">
        <v>393</v>
      </c>
      <c r="E189" s="242">
        <v>57577.75</v>
      </c>
      <c r="F189" s="242">
        <v>49927.850000000006</v>
      </c>
      <c r="G189" s="242">
        <v>7649.9000000000005</v>
      </c>
      <c r="H189" s="242">
        <v>57577.726000000002</v>
      </c>
      <c r="I189" s="242">
        <v>49927.826000000001</v>
      </c>
      <c r="J189" s="242">
        <v>7649.9000000000005</v>
      </c>
      <c r="K189" s="242">
        <v>6790.353720000001</v>
      </c>
      <c r="L189" s="242">
        <v>6790.353720000001</v>
      </c>
      <c r="M189" s="242">
        <v>0</v>
      </c>
      <c r="N189" s="239">
        <v>11.793369053859475</v>
      </c>
      <c r="O189" s="239">
        <v>13.600339257711724</v>
      </c>
      <c r="P189" s="239">
        <v>0</v>
      </c>
    </row>
    <row r="190" spans="1:17" s="243" customFormat="1" ht="45" x14ac:dyDescent="0.25">
      <c r="A190" s="237" t="s">
        <v>939</v>
      </c>
      <c r="B190" s="240"/>
      <c r="C190" s="244" t="s">
        <v>940</v>
      </c>
      <c r="D190" s="245" t="s">
        <v>941</v>
      </c>
      <c r="E190" s="246">
        <v>7328.5300000000007</v>
      </c>
      <c r="F190" s="246">
        <v>366.43000000000029</v>
      </c>
      <c r="G190" s="246">
        <v>6962.1</v>
      </c>
      <c r="H190" s="246">
        <v>7328.5259999999998</v>
      </c>
      <c r="I190" s="246">
        <v>366.42599999999948</v>
      </c>
      <c r="J190" s="246">
        <v>6962.1</v>
      </c>
      <c r="K190" s="246">
        <v>0</v>
      </c>
      <c r="L190" s="246">
        <v>0</v>
      </c>
      <c r="M190" s="246">
        <v>0</v>
      </c>
      <c r="N190" s="247">
        <v>0</v>
      </c>
      <c r="O190" s="247">
        <v>0</v>
      </c>
      <c r="P190" s="247">
        <v>0</v>
      </c>
    </row>
    <row r="191" spans="1:17" s="243" customFormat="1" ht="60" x14ac:dyDescent="0.25">
      <c r="A191" s="237" t="s">
        <v>942</v>
      </c>
      <c r="B191" s="240"/>
      <c r="C191" s="244" t="s">
        <v>943</v>
      </c>
      <c r="D191" s="245" t="s">
        <v>944</v>
      </c>
      <c r="E191" s="246">
        <v>22615</v>
      </c>
      <c r="F191" s="246">
        <v>22615</v>
      </c>
      <c r="G191" s="246">
        <v>0</v>
      </c>
      <c r="H191" s="246">
        <v>22615</v>
      </c>
      <c r="I191" s="246">
        <v>22615</v>
      </c>
      <c r="J191" s="246">
        <v>0</v>
      </c>
      <c r="K191" s="246">
        <v>2385</v>
      </c>
      <c r="L191" s="246">
        <v>2385</v>
      </c>
      <c r="M191" s="246">
        <v>0</v>
      </c>
      <c r="N191" s="247">
        <v>10.546097722750387</v>
      </c>
      <c r="O191" s="247">
        <v>10.546097722750387</v>
      </c>
      <c r="P191" s="247" t="s">
        <v>470</v>
      </c>
    </row>
    <row r="192" spans="1:17" s="243" customFormat="1" ht="60" x14ac:dyDescent="0.25">
      <c r="A192" s="237" t="s">
        <v>945</v>
      </c>
      <c r="B192" s="240"/>
      <c r="C192" s="244" t="s">
        <v>946</v>
      </c>
      <c r="D192" s="245" t="s">
        <v>947</v>
      </c>
      <c r="E192" s="246">
        <v>1000</v>
      </c>
      <c r="F192" s="246">
        <v>1000</v>
      </c>
      <c r="G192" s="246">
        <v>0</v>
      </c>
      <c r="H192" s="246">
        <v>1000</v>
      </c>
      <c r="I192" s="246">
        <v>1000</v>
      </c>
      <c r="J192" s="246">
        <v>0</v>
      </c>
      <c r="K192" s="246">
        <v>0</v>
      </c>
      <c r="L192" s="246">
        <v>0</v>
      </c>
      <c r="M192" s="246">
        <v>0</v>
      </c>
      <c r="N192" s="247">
        <v>0</v>
      </c>
      <c r="O192" s="247">
        <v>0</v>
      </c>
      <c r="P192" s="247" t="s">
        <v>470</v>
      </c>
    </row>
    <row r="193" spans="1:17" s="243" customFormat="1" ht="60" x14ac:dyDescent="0.25">
      <c r="A193" s="237" t="s">
        <v>948</v>
      </c>
      <c r="B193" s="240"/>
      <c r="C193" s="244" t="s">
        <v>949</v>
      </c>
      <c r="D193" s="245" t="s">
        <v>950</v>
      </c>
      <c r="E193" s="246">
        <v>22161.420000000002</v>
      </c>
      <c r="F193" s="246">
        <v>22161.420000000002</v>
      </c>
      <c r="G193" s="246">
        <v>0</v>
      </c>
      <c r="H193" s="246">
        <v>22161.4</v>
      </c>
      <c r="I193" s="246">
        <v>22161.4</v>
      </c>
      <c r="J193" s="246">
        <v>0</v>
      </c>
      <c r="K193" s="246">
        <v>4405.353720000001</v>
      </c>
      <c r="L193" s="246">
        <v>4405.353720000001</v>
      </c>
      <c r="M193" s="246">
        <v>0</v>
      </c>
      <c r="N193" s="247">
        <v>19.878499192289297</v>
      </c>
      <c r="O193" s="247">
        <v>19.878499192289297</v>
      </c>
      <c r="P193" s="247" t="s">
        <v>470</v>
      </c>
    </row>
    <row r="194" spans="1:17" s="237" customFormat="1" ht="75" x14ac:dyDescent="0.25">
      <c r="A194" s="237" t="s">
        <v>951</v>
      </c>
      <c r="B194" s="238"/>
      <c r="C194" s="244" t="s">
        <v>952</v>
      </c>
      <c r="D194" s="245" t="s">
        <v>953</v>
      </c>
      <c r="E194" s="246">
        <v>724</v>
      </c>
      <c r="F194" s="246">
        <v>36.200000000000045</v>
      </c>
      <c r="G194" s="246">
        <v>687.8</v>
      </c>
      <c r="H194" s="246">
        <v>724</v>
      </c>
      <c r="I194" s="246">
        <v>36.200000000000045</v>
      </c>
      <c r="J194" s="246">
        <v>687.8</v>
      </c>
      <c r="K194" s="246">
        <v>0</v>
      </c>
      <c r="L194" s="246">
        <v>0</v>
      </c>
      <c r="M194" s="246">
        <v>0</v>
      </c>
      <c r="N194" s="249">
        <v>0</v>
      </c>
      <c r="O194" s="249">
        <v>0</v>
      </c>
      <c r="P194" s="249">
        <v>0</v>
      </c>
      <c r="Q194" s="243"/>
    </row>
    <row r="195" spans="1:17" s="237" customFormat="1" ht="30" x14ac:dyDescent="0.25">
      <c r="A195" s="237" t="s">
        <v>954</v>
      </c>
      <c r="B195" s="238"/>
      <c r="C195" s="244" t="s">
        <v>955</v>
      </c>
      <c r="D195" s="245" t="s">
        <v>956</v>
      </c>
      <c r="E195" s="246">
        <v>3748.8</v>
      </c>
      <c r="F195" s="246">
        <v>3748.8</v>
      </c>
      <c r="G195" s="246">
        <v>0</v>
      </c>
      <c r="H195" s="246">
        <v>3748.8</v>
      </c>
      <c r="I195" s="246">
        <v>3748.8</v>
      </c>
      <c r="J195" s="246">
        <v>0</v>
      </c>
      <c r="K195" s="246">
        <v>0</v>
      </c>
      <c r="L195" s="246">
        <v>0</v>
      </c>
      <c r="M195" s="246">
        <v>0</v>
      </c>
      <c r="N195" s="249">
        <v>0</v>
      </c>
      <c r="O195" s="249">
        <v>0</v>
      </c>
      <c r="P195" s="249" t="s">
        <v>470</v>
      </c>
      <c r="Q195" s="243"/>
    </row>
    <row r="196" spans="1:17" s="243" customFormat="1" ht="57" x14ac:dyDescent="0.25">
      <c r="A196" s="237" t="s">
        <v>957</v>
      </c>
      <c r="B196" s="240">
        <v>23</v>
      </c>
      <c r="C196" s="241" t="s">
        <v>394</v>
      </c>
      <c r="D196" s="240" t="s">
        <v>395</v>
      </c>
      <c r="E196" s="242">
        <v>385033.92999999993</v>
      </c>
      <c r="F196" s="242">
        <v>3850.4299999999989</v>
      </c>
      <c r="G196" s="242">
        <v>381183.49999999994</v>
      </c>
      <c r="H196" s="242">
        <v>385033.96899999998</v>
      </c>
      <c r="I196" s="242">
        <v>3850.4689999999741</v>
      </c>
      <c r="J196" s="242">
        <v>381183.5</v>
      </c>
      <c r="K196" s="242">
        <v>76373.55644</v>
      </c>
      <c r="L196" s="242">
        <v>763.78339999999162</v>
      </c>
      <c r="M196" s="242">
        <v>75609.773040000015</v>
      </c>
      <c r="N196" s="239">
        <v>19.835537274374875</v>
      </c>
      <c r="O196" s="239">
        <v>19.836113470852425</v>
      </c>
      <c r="P196" s="239">
        <v>19.835531454010997</v>
      </c>
    </row>
    <row r="197" spans="1:17" s="237" customFormat="1" ht="45" x14ac:dyDescent="0.25">
      <c r="A197" s="237" t="s">
        <v>958</v>
      </c>
      <c r="B197" s="238"/>
      <c r="C197" s="244" t="s">
        <v>959</v>
      </c>
      <c r="D197" s="245" t="s">
        <v>960</v>
      </c>
      <c r="E197" s="246">
        <v>3086.5</v>
      </c>
      <c r="F197" s="246">
        <v>30.900000000000091</v>
      </c>
      <c r="G197" s="246">
        <v>3055.6</v>
      </c>
      <c r="H197" s="246">
        <v>3086.5</v>
      </c>
      <c r="I197" s="246">
        <v>30.900000000000091</v>
      </c>
      <c r="J197" s="246">
        <v>3055.6</v>
      </c>
      <c r="K197" s="246">
        <v>3086.5</v>
      </c>
      <c r="L197" s="246">
        <v>30.900000000000091</v>
      </c>
      <c r="M197" s="246">
        <v>3055.6</v>
      </c>
      <c r="N197" s="249">
        <v>100</v>
      </c>
      <c r="O197" s="249">
        <v>100</v>
      </c>
      <c r="P197" s="249">
        <v>100</v>
      </c>
      <c r="Q197" s="243"/>
    </row>
    <row r="198" spans="1:17" s="237" customFormat="1" ht="30" x14ac:dyDescent="0.25">
      <c r="A198" s="237" t="s">
        <v>961</v>
      </c>
      <c r="B198" s="238"/>
      <c r="C198" s="244" t="s">
        <v>962</v>
      </c>
      <c r="D198" s="245" t="s">
        <v>963</v>
      </c>
      <c r="E198" s="246">
        <v>292200.39999999997</v>
      </c>
      <c r="F198" s="246">
        <v>2922</v>
      </c>
      <c r="G198" s="246">
        <v>289278.39999999997</v>
      </c>
      <c r="H198" s="246">
        <v>292200.495</v>
      </c>
      <c r="I198" s="246">
        <v>2922.0949999999721</v>
      </c>
      <c r="J198" s="246">
        <v>289278.40000000002</v>
      </c>
      <c r="K198" s="246">
        <v>73287.05644</v>
      </c>
      <c r="L198" s="246">
        <v>732.88339999999152</v>
      </c>
      <c r="M198" s="246">
        <v>72554.173040000009</v>
      </c>
      <c r="N198" s="249">
        <v>25.081085656613965</v>
      </c>
      <c r="O198" s="249">
        <v>25.080751994716071</v>
      </c>
      <c r="P198" s="249">
        <v>25.081089027041081</v>
      </c>
      <c r="Q198" s="243"/>
    </row>
    <row r="199" spans="1:17" s="237" customFormat="1" ht="30" x14ac:dyDescent="0.25">
      <c r="A199" s="237" t="s">
        <v>964</v>
      </c>
      <c r="B199" s="238"/>
      <c r="C199" s="244" t="s">
        <v>965</v>
      </c>
      <c r="D199" s="245" t="s">
        <v>966</v>
      </c>
      <c r="E199" s="246">
        <v>89747.03</v>
      </c>
      <c r="F199" s="246">
        <v>897.52999999999884</v>
      </c>
      <c r="G199" s="246">
        <v>88849.5</v>
      </c>
      <c r="H199" s="246">
        <v>89746.974000000002</v>
      </c>
      <c r="I199" s="246">
        <v>897.47400000000198</v>
      </c>
      <c r="J199" s="246">
        <v>88849.5</v>
      </c>
      <c r="K199" s="246">
        <v>0</v>
      </c>
      <c r="L199" s="246">
        <v>0</v>
      </c>
      <c r="M199" s="246">
        <v>0</v>
      </c>
      <c r="N199" s="249">
        <v>0</v>
      </c>
      <c r="O199" s="249">
        <v>0</v>
      </c>
      <c r="P199" s="249">
        <v>0</v>
      </c>
      <c r="Q199" s="243"/>
    </row>
    <row r="200" spans="1:17" s="243" customFormat="1" ht="57" x14ac:dyDescent="0.25">
      <c r="A200" s="237" t="s">
        <v>967</v>
      </c>
      <c r="B200" s="240">
        <v>24</v>
      </c>
      <c r="C200" s="241" t="s">
        <v>429</v>
      </c>
      <c r="D200" s="240" t="s">
        <v>430</v>
      </c>
      <c r="E200" s="253">
        <v>293367.73</v>
      </c>
      <c r="F200" s="253">
        <v>97944.729999999981</v>
      </c>
      <c r="G200" s="253">
        <v>195423.00000000003</v>
      </c>
      <c r="H200" s="242">
        <v>293367.69069999998</v>
      </c>
      <c r="I200" s="242">
        <v>97944.690700000006</v>
      </c>
      <c r="J200" s="242">
        <v>195423</v>
      </c>
      <c r="K200" s="242">
        <v>62979.562290000002</v>
      </c>
      <c r="L200" s="242">
        <v>15391.27729</v>
      </c>
      <c r="M200" s="242">
        <v>47588.285000000003</v>
      </c>
      <c r="N200" s="239">
        <v>21.467790859901946</v>
      </c>
      <c r="O200" s="239">
        <v>15.714253809982168</v>
      </c>
      <c r="P200" s="239">
        <v>24.351424857872413</v>
      </c>
    </row>
    <row r="201" spans="1:17" s="243" customFormat="1" x14ac:dyDescent="0.25">
      <c r="A201" s="237" t="s">
        <v>968</v>
      </c>
      <c r="B201" s="240"/>
      <c r="C201" s="244" t="s">
        <v>969</v>
      </c>
      <c r="D201" s="245" t="s">
        <v>970</v>
      </c>
      <c r="E201" s="246">
        <v>9492.02</v>
      </c>
      <c r="F201" s="246">
        <v>94.920000000000073</v>
      </c>
      <c r="G201" s="246">
        <v>9397.1</v>
      </c>
      <c r="H201" s="246">
        <v>9492.020199999999</v>
      </c>
      <c r="I201" s="246">
        <v>94.920199999998658</v>
      </c>
      <c r="J201" s="246">
        <v>9397.1</v>
      </c>
      <c r="K201" s="246">
        <v>0</v>
      </c>
      <c r="L201" s="246">
        <v>0</v>
      </c>
      <c r="M201" s="246">
        <v>0</v>
      </c>
      <c r="N201" s="247">
        <v>0</v>
      </c>
      <c r="O201" s="247">
        <v>0</v>
      </c>
      <c r="P201" s="247">
        <v>0</v>
      </c>
    </row>
    <row r="202" spans="1:17" s="243" customFormat="1" ht="30" x14ac:dyDescent="0.25">
      <c r="A202" s="237" t="s">
        <v>971</v>
      </c>
      <c r="B202" s="240"/>
      <c r="C202" s="244" t="s">
        <v>972</v>
      </c>
      <c r="D202" s="245" t="s">
        <v>973</v>
      </c>
      <c r="E202" s="246">
        <v>187904.95</v>
      </c>
      <c r="F202" s="246">
        <v>1879.0499999999884</v>
      </c>
      <c r="G202" s="246">
        <v>186025.90000000002</v>
      </c>
      <c r="H202" s="246">
        <v>187904.94949</v>
      </c>
      <c r="I202" s="246">
        <v>1879.0494900000049</v>
      </c>
      <c r="J202" s="246">
        <v>186025.9</v>
      </c>
      <c r="K202" s="246">
        <v>48068.974750000001</v>
      </c>
      <c r="L202" s="246">
        <v>480.68974999999773</v>
      </c>
      <c r="M202" s="246">
        <v>47588.285000000003</v>
      </c>
      <c r="N202" s="247">
        <v>25.581537304081582</v>
      </c>
      <c r="O202" s="247">
        <v>25.581537503836394</v>
      </c>
      <c r="P202" s="247">
        <v>25.581537302063857</v>
      </c>
    </row>
    <row r="203" spans="1:17" s="243" customFormat="1" ht="45" x14ac:dyDescent="0.25">
      <c r="A203" s="237" t="s">
        <v>974</v>
      </c>
      <c r="B203" s="240"/>
      <c r="C203" s="244" t="s">
        <v>975</v>
      </c>
      <c r="D203" s="245" t="s">
        <v>976</v>
      </c>
      <c r="E203" s="246">
        <v>11250</v>
      </c>
      <c r="F203" s="246">
        <v>11250</v>
      </c>
      <c r="G203" s="246">
        <v>0</v>
      </c>
      <c r="H203" s="246">
        <v>11250.00001</v>
      </c>
      <c r="I203" s="246">
        <v>11250.00001</v>
      </c>
      <c r="J203" s="246">
        <v>0</v>
      </c>
      <c r="K203" s="246">
        <v>322.05900000000003</v>
      </c>
      <c r="L203" s="246">
        <v>322.05900000000003</v>
      </c>
      <c r="M203" s="246">
        <v>0</v>
      </c>
      <c r="N203" s="247">
        <v>2.8627466641220032</v>
      </c>
      <c r="O203" s="247">
        <v>2.8627466641220032</v>
      </c>
      <c r="P203" s="247" t="s">
        <v>470</v>
      </c>
    </row>
    <row r="204" spans="1:17" s="243" customFormat="1" ht="38.25" customHeight="1" x14ac:dyDescent="0.25">
      <c r="A204" s="237" t="s">
        <v>977</v>
      </c>
      <c r="B204" s="240"/>
      <c r="C204" s="244" t="s">
        <v>978</v>
      </c>
      <c r="D204" s="245" t="s">
        <v>979</v>
      </c>
      <c r="E204" s="246">
        <v>1630.42</v>
      </c>
      <c r="F204" s="246">
        <v>1630.42</v>
      </c>
      <c r="G204" s="246">
        <v>0</v>
      </c>
      <c r="H204" s="246">
        <v>1630.4</v>
      </c>
      <c r="I204" s="246">
        <v>1630.4</v>
      </c>
      <c r="J204" s="246">
        <v>0</v>
      </c>
      <c r="K204" s="246">
        <v>0</v>
      </c>
      <c r="L204" s="246">
        <v>0</v>
      </c>
      <c r="M204" s="246">
        <v>0</v>
      </c>
      <c r="N204" s="247">
        <v>0</v>
      </c>
      <c r="O204" s="247">
        <v>0</v>
      </c>
      <c r="P204" s="247" t="s">
        <v>470</v>
      </c>
    </row>
    <row r="205" spans="1:17" s="243" customFormat="1" ht="38.25" customHeight="1" x14ac:dyDescent="0.25">
      <c r="A205" s="237" t="s">
        <v>980</v>
      </c>
      <c r="B205" s="240"/>
      <c r="C205" s="244" t="s">
        <v>981</v>
      </c>
      <c r="D205" s="245" t="s">
        <v>982</v>
      </c>
      <c r="E205" s="246">
        <v>16168.3</v>
      </c>
      <c r="F205" s="246">
        <v>16168.3</v>
      </c>
      <c r="G205" s="246">
        <v>0</v>
      </c>
      <c r="H205" s="246">
        <v>16168.3</v>
      </c>
      <c r="I205" s="246">
        <v>16168.3</v>
      </c>
      <c r="J205" s="246">
        <v>0</v>
      </c>
      <c r="K205" s="246">
        <v>2381.5472999999997</v>
      </c>
      <c r="L205" s="246">
        <v>2381.5472999999997</v>
      </c>
      <c r="M205" s="246">
        <v>0</v>
      </c>
      <c r="N205" s="247">
        <v>14.729732253854763</v>
      </c>
      <c r="O205" s="247">
        <v>14.729732253854763</v>
      </c>
      <c r="P205" s="247" t="s">
        <v>470</v>
      </c>
    </row>
    <row r="206" spans="1:17" s="243" customFormat="1" ht="38.25" customHeight="1" x14ac:dyDescent="0.25">
      <c r="A206" s="237" t="s">
        <v>983</v>
      </c>
      <c r="B206" s="240"/>
      <c r="C206" s="244" t="s">
        <v>984</v>
      </c>
      <c r="D206" s="245" t="s">
        <v>985</v>
      </c>
      <c r="E206" s="246">
        <v>8396.7900000000009</v>
      </c>
      <c r="F206" s="246">
        <v>8396.7900000000009</v>
      </c>
      <c r="G206" s="246">
        <v>0</v>
      </c>
      <c r="H206" s="246">
        <v>8396.7999999999993</v>
      </c>
      <c r="I206" s="246">
        <v>8396.7999999999993</v>
      </c>
      <c r="J206" s="246">
        <v>0</v>
      </c>
      <c r="K206" s="246">
        <v>924.85</v>
      </c>
      <c r="L206" s="246">
        <v>924.85</v>
      </c>
      <c r="M206" s="246">
        <v>0</v>
      </c>
      <c r="N206" s="247">
        <v>11.014314977134147</v>
      </c>
      <c r="O206" s="247">
        <v>11.014314977134147</v>
      </c>
      <c r="P206" s="247" t="s">
        <v>470</v>
      </c>
    </row>
    <row r="207" spans="1:17" s="243" customFormat="1" ht="38.25" customHeight="1" x14ac:dyDescent="0.25">
      <c r="A207" s="237" t="s">
        <v>986</v>
      </c>
      <c r="B207" s="240"/>
      <c r="C207" s="244" t="s">
        <v>987</v>
      </c>
      <c r="D207" s="245" t="s">
        <v>988</v>
      </c>
      <c r="E207" s="246">
        <v>58525.25</v>
      </c>
      <c r="F207" s="246">
        <v>58525.25</v>
      </c>
      <c r="G207" s="246">
        <v>0</v>
      </c>
      <c r="H207" s="246">
        <v>58525.220999999998</v>
      </c>
      <c r="I207" s="246">
        <v>58525.220999999998</v>
      </c>
      <c r="J207" s="246">
        <v>0</v>
      </c>
      <c r="K207" s="246">
        <v>11282.131240000002</v>
      </c>
      <c r="L207" s="246">
        <v>11282.131240000002</v>
      </c>
      <c r="M207" s="246">
        <v>0</v>
      </c>
      <c r="N207" s="247">
        <v>19.277383403644052</v>
      </c>
      <c r="O207" s="247">
        <v>19.277383403644052</v>
      </c>
      <c r="P207" s="247" t="s">
        <v>470</v>
      </c>
    </row>
    <row r="208" spans="1:17" s="243" customFormat="1" ht="57" x14ac:dyDescent="0.25">
      <c r="A208" s="237" t="s">
        <v>989</v>
      </c>
      <c r="B208" s="240">
        <v>25</v>
      </c>
      <c r="C208" s="241" t="s">
        <v>396</v>
      </c>
      <c r="D208" s="240" t="s">
        <v>398</v>
      </c>
      <c r="E208" s="242">
        <v>511004.41000000003</v>
      </c>
      <c r="F208" s="242">
        <v>48018.910000000025</v>
      </c>
      <c r="G208" s="242">
        <v>462985.5</v>
      </c>
      <c r="H208" s="242">
        <v>469825.22927999997</v>
      </c>
      <c r="I208" s="242">
        <v>47607.129280000008</v>
      </c>
      <c r="J208" s="242">
        <v>422218.1</v>
      </c>
      <c r="K208" s="242">
        <v>377289.11572999996</v>
      </c>
      <c r="L208" s="242">
        <v>10546.715729999951</v>
      </c>
      <c r="M208" s="242">
        <v>366742.4</v>
      </c>
      <c r="N208" s="239">
        <v>80.304141245924527</v>
      </c>
      <c r="O208" s="239">
        <v>22.153647761388289</v>
      </c>
      <c r="P208" s="239">
        <v>86.8608901418485</v>
      </c>
    </row>
    <row r="209" spans="1:17" s="243" customFormat="1" ht="30" x14ac:dyDescent="0.25">
      <c r="A209" s="237" t="s">
        <v>990</v>
      </c>
      <c r="B209" s="240"/>
      <c r="C209" s="244" t="s">
        <v>991</v>
      </c>
      <c r="D209" s="245" t="s">
        <v>992</v>
      </c>
      <c r="E209" s="246">
        <v>10787.18</v>
      </c>
      <c r="F209" s="246">
        <v>10787.18</v>
      </c>
      <c r="G209" s="246">
        <v>0</v>
      </c>
      <c r="H209" s="246">
        <v>10787.2</v>
      </c>
      <c r="I209" s="246">
        <v>10787.2</v>
      </c>
      <c r="J209" s="246">
        <v>0</v>
      </c>
      <c r="K209" s="246">
        <v>86.691000000000003</v>
      </c>
      <c r="L209" s="246">
        <v>86.691000000000003</v>
      </c>
      <c r="M209" s="246">
        <v>0</v>
      </c>
      <c r="N209" s="247">
        <v>0.80364691486205875</v>
      </c>
      <c r="O209" s="247">
        <v>0.80364691486205875</v>
      </c>
      <c r="P209" s="247" t="s">
        <v>470</v>
      </c>
    </row>
    <row r="210" spans="1:17" s="243" customFormat="1" ht="30" x14ac:dyDescent="0.25">
      <c r="A210" s="237" t="s">
        <v>993</v>
      </c>
      <c r="B210" s="240"/>
      <c r="C210" s="244" t="s">
        <v>994</v>
      </c>
      <c r="D210" s="245" t="s">
        <v>995</v>
      </c>
      <c r="E210" s="246">
        <v>467662.15</v>
      </c>
      <c r="F210" s="246">
        <v>4676.6500000000233</v>
      </c>
      <c r="G210" s="246">
        <v>462985.5</v>
      </c>
      <c r="H210" s="246">
        <v>426482.92927999998</v>
      </c>
      <c r="I210" s="246">
        <v>4264.8292800000054</v>
      </c>
      <c r="J210" s="246">
        <v>422218.1</v>
      </c>
      <c r="K210" s="246">
        <v>370446.86868999997</v>
      </c>
      <c r="L210" s="246">
        <v>3704.4686899999506</v>
      </c>
      <c r="M210" s="246">
        <v>366742.4</v>
      </c>
      <c r="N210" s="247">
        <v>86.86089014521599</v>
      </c>
      <c r="O210" s="247">
        <v>86.860890478597213</v>
      </c>
      <c r="P210" s="247">
        <v>86.8608901418485</v>
      </c>
    </row>
    <row r="211" spans="1:17" s="237" customFormat="1" ht="45" x14ac:dyDescent="0.25">
      <c r="A211" s="237" t="s">
        <v>996</v>
      </c>
      <c r="B211" s="238"/>
      <c r="C211" s="244" t="s">
        <v>997</v>
      </c>
      <c r="D211" s="245" t="s">
        <v>998</v>
      </c>
      <c r="E211" s="246">
        <v>32555.08</v>
      </c>
      <c r="F211" s="246">
        <v>32555.08</v>
      </c>
      <c r="G211" s="246">
        <v>0</v>
      </c>
      <c r="H211" s="246">
        <v>32555.1</v>
      </c>
      <c r="I211" s="246">
        <v>32555.1</v>
      </c>
      <c r="J211" s="246">
        <v>0</v>
      </c>
      <c r="K211" s="246">
        <v>6755.5560400000004</v>
      </c>
      <c r="L211" s="246">
        <v>6755.5560400000004</v>
      </c>
      <c r="M211" s="246">
        <v>0</v>
      </c>
      <c r="N211" s="249">
        <v>20.751145104760855</v>
      </c>
      <c r="O211" s="249">
        <v>20.751145104760855</v>
      </c>
      <c r="P211" s="249" t="s">
        <v>470</v>
      </c>
      <c r="Q211" s="243"/>
    </row>
    <row r="212" spans="1:17" s="243" customFormat="1" ht="57" x14ac:dyDescent="0.25">
      <c r="A212" s="237" t="s">
        <v>999</v>
      </c>
      <c r="B212" s="240">
        <v>26</v>
      </c>
      <c r="C212" s="241" t="s">
        <v>399</v>
      </c>
      <c r="D212" s="240" t="s">
        <v>400</v>
      </c>
      <c r="E212" s="253">
        <v>9240</v>
      </c>
      <c r="F212" s="253">
        <v>9240</v>
      </c>
      <c r="G212" s="253">
        <v>0</v>
      </c>
      <c r="H212" s="242">
        <v>9240</v>
      </c>
      <c r="I212" s="242">
        <v>9240</v>
      </c>
      <c r="J212" s="242">
        <v>0</v>
      </c>
      <c r="K212" s="242">
        <v>0</v>
      </c>
      <c r="L212" s="242">
        <v>0</v>
      </c>
      <c r="M212" s="242">
        <v>0</v>
      </c>
      <c r="N212" s="253">
        <v>0</v>
      </c>
      <c r="O212" s="253">
        <v>0</v>
      </c>
      <c r="P212" s="253" t="s">
        <v>470</v>
      </c>
    </row>
    <row r="213" spans="1:17" s="243" customFormat="1" ht="30" x14ac:dyDescent="0.25">
      <c r="A213" s="237" t="s">
        <v>1000</v>
      </c>
      <c r="B213" s="240"/>
      <c r="C213" s="244" t="s">
        <v>1001</v>
      </c>
      <c r="D213" s="245" t="s">
        <v>1002</v>
      </c>
      <c r="E213" s="246">
        <v>9240</v>
      </c>
      <c r="F213" s="246">
        <v>9240</v>
      </c>
      <c r="G213" s="246">
        <v>0</v>
      </c>
      <c r="H213" s="246">
        <v>9240</v>
      </c>
      <c r="I213" s="246">
        <v>9240</v>
      </c>
      <c r="J213" s="246">
        <v>0</v>
      </c>
      <c r="K213" s="246">
        <v>0</v>
      </c>
      <c r="L213" s="246">
        <v>0</v>
      </c>
      <c r="M213" s="246">
        <v>0</v>
      </c>
      <c r="N213" s="249">
        <v>0</v>
      </c>
      <c r="O213" s="249">
        <v>0</v>
      </c>
      <c r="P213" s="249" t="s">
        <v>470</v>
      </c>
    </row>
    <row r="214" spans="1:17" s="243" customFormat="1" ht="16.5" x14ac:dyDescent="0.25">
      <c r="A214" s="237"/>
      <c r="B214" s="262"/>
      <c r="C214" s="263" t="s">
        <v>401</v>
      </c>
      <c r="D214" s="262"/>
      <c r="E214" s="264">
        <v>4670320.5269999998</v>
      </c>
      <c r="F214" s="264">
        <v>4548339.1269999994</v>
      </c>
      <c r="G214" s="264">
        <v>121981.4</v>
      </c>
      <c r="H214" s="265">
        <v>4657464.1900000004</v>
      </c>
      <c r="I214" s="265">
        <v>4453871.4300000006</v>
      </c>
      <c r="J214" s="265">
        <v>203592.76</v>
      </c>
      <c r="K214" s="265">
        <v>425281.2</v>
      </c>
      <c r="L214" s="265">
        <v>343292.34</v>
      </c>
      <c r="M214" s="265">
        <v>81988.86</v>
      </c>
      <c r="N214" s="261">
        <v>9.1311748765157983</v>
      </c>
      <c r="O214" s="261">
        <v>7.7077290037534834</v>
      </c>
      <c r="P214" s="261">
        <v>40.271009637081399</v>
      </c>
    </row>
    <row r="215" spans="1:17" ht="37.5" x14ac:dyDescent="0.3">
      <c r="B215" s="266"/>
      <c r="C215" s="267" t="s">
        <v>402</v>
      </c>
      <c r="D215" s="268"/>
      <c r="E215" s="269">
        <v>62272688.361000001</v>
      </c>
      <c r="F215" s="269">
        <v>42620784.680999994</v>
      </c>
      <c r="G215" s="269">
        <v>19651903.679999996</v>
      </c>
      <c r="H215" s="269">
        <v>63580100.346419998</v>
      </c>
      <c r="I215" s="269">
        <v>43816370.271359995</v>
      </c>
      <c r="J215" s="269">
        <v>19763730.075059999</v>
      </c>
      <c r="K215" s="269">
        <v>12715722.846619995</v>
      </c>
      <c r="L215" s="269">
        <v>8138123.9904099954</v>
      </c>
      <c r="M215" s="269">
        <v>4577598.8562099999</v>
      </c>
      <c r="N215" s="269">
        <v>19.999532522499358</v>
      </c>
      <c r="O215" s="269">
        <v>18.573249997682659</v>
      </c>
      <c r="P215" s="269">
        <v>23.161613920170396</v>
      </c>
      <c r="Q215" s="243"/>
    </row>
    <row r="217" spans="1:17" ht="15" customHeight="1" x14ac:dyDescent="0.25">
      <c r="C217" s="307" t="s">
        <v>432</v>
      </c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  <c r="N217" s="307"/>
      <c r="O217" s="307"/>
      <c r="P217" s="307"/>
    </row>
    <row r="218" spans="1:17" x14ac:dyDescent="0.25">
      <c r="A218" s="254"/>
      <c r="I218" s="255"/>
      <c r="J218" s="255"/>
    </row>
    <row r="219" spans="1:17" x14ac:dyDescent="0.25">
      <c r="H219" s="255"/>
      <c r="I219" s="255"/>
      <c r="J219" s="255"/>
    </row>
    <row r="221" spans="1:17" x14ac:dyDescent="0.25">
      <c r="E221" s="256"/>
    </row>
  </sheetData>
  <autoFilter ref="A4:Q215"/>
  <mergeCells count="11">
    <mergeCell ref="H3:J3"/>
    <mergeCell ref="K3:M3"/>
    <mergeCell ref="N3:P3"/>
    <mergeCell ref="C217:P217"/>
    <mergeCell ref="A1:P1"/>
    <mergeCell ref="L2:M2"/>
    <mergeCell ref="O2:P2"/>
    <mergeCell ref="B3:B4"/>
    <mergeCell ref="C3:C4"/>
    <mergeCell ref="D3:D4"/>
    <mergeCell ref="E3:G3"/>
  </mergeCells>
  <pageMargins left="0.23611111111111099" right="0.23611111111111099" top="0.15763888888888899" bottom="0.39374999999999999" header="0.511811023622047" footer="0.15763888888888899"/>
  <pageSetup paperSize="9" scale="5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154</vt:i4>
      </vt:variant>
    </vt:vector>
  </HeadingPairs>
  <TitlesOfParts>
    <vt:vector size="157" baseType="lpstr">
      <vt:lpstr>Респ на 1.04.2024г </vt:lpstr>
      <vt:lpstr>Консолид на 01.04.2024г </vt:lpstr>
      <vt:lpstr>ГП на 01.04.24</vt:lpstr>
      <vt:lpstr>'Респ на 1.04.2024г '!Z_0022B472_C235_4470_83D2_0ABE03A130BD_.wvu.FilterData</vt:lpstr>
      <vt:lpstr>'Респ на 1.04.2024г '!Z_03D43F2C_D730_4D3C_A7D4_3026787D622A_.wvu.Cols</vt:lpstr>
      <vt:lpstr>'Респ на 1.04.2024г '!Z_03D43F2C_D730_4D3C_A7D4_3026787D622A_.wvu.FilterData</vt:lpstr>
      <vt:lpstr>'Респ на 1.04.2024г '!Z_03D43F2C_D730_4D3C_A7D4_3026787D622A_.wvu.PrintArea</vt:lpstr>
      <vt:lpstr>'Респ на 1.04.2024г '!Z_03D43F2C_D730_4D3C_A7D4_3026787D622A_.wvu.PrintTitles</vt:lpstr>
      <vt:lpstr>'Респ на 1.04.2024г '!Z_03D43F2C_D730_4D3C_A7D4_3026787D622A_.wvu.Rows</vt:lpstr>
      <vt:lpstr>'Респ на 1.04.2024г '!Z_0CF5A121_EB85_4A79_B8D8_D12CF88DF0C4_.wvu.FilterData</vt:lpstr>
      <vt:lpstr>'Консолид на 01.04.2024г '!Z_128925EF_7E42_46B7_84AF_C6DDEA2C2FF1_.wvu.FilterData</vt:lpstr>
      <vt:lpstr>'Респ на 1.04.2024г '!Z_128925EF_7E42_46B7_84AF_C6DDEA2C2FF1_.wvu.FilterData</vt:lpstr>
      <vt:lpstr>'Консолид на 01.04.2024г '!Z_128925EF_7E42_46B7_84AF_C6DDEA2C2FF1_.wvu.PrintArea</vt:lpstr>
      <vt:lpstr>'Респ на 1.04.2024г '!Z_128925EF_7E42_46B7_84AF_C6DDEA2C2FF1_.wvu.PrintArea</vt:lpstr>
      <vt:lpstr>'Консолид на 01.04.2024г '!Z_128925EF_7E42_46B7_84AF_C6DDEA2C2FF1_.wvu.PrintTitles</vt:lpstr>
      <vt:lpstr>'Респ на 1.04.2024г '!Z_128925EF_7E42_46B7_84AF_C6DDEA2C2FF1_.wvu.PrintTitles</vt:lpstr>
      <vt:lpstr>'Респ на 1.04.2024г '!Z_128925EF_7E42_46B7_84AF_C6DDEA2C2FF1_.wvu.Rows</vt:lpstr>
      <vt:lpstr>'Консолид на 01.04.2024г '!Z_13F4C31C_6147_44BF_9AB6_E90123A1AD35_.wvu.FilterData</vt:lpstr>
      <vt:lpstr>'Респ на 1.04.2024г '!Z_13F4C31C_6147_44BF_9AB6_E90123A1AD35_.wvu.FilterData</vt:lpstr>
      <vt:lpstr>'Консолид на 01.04.2024г '!Z_13F4C31C_6147_44BF_9AB6_E90123A1AD35_.wvu.PrintArea</vt:lpstr>
      <vt:lpstr>'Респ на 1.04.2024г '!Z_13F4C31C_6147_44BF_9AB6_E90123A1AD35_.wvu.PrintArea</vt:lpstr>
      <vt:lpstr>'Консолид на 01.04.2024г '!Z_13F4C31C_6147_44BF_9AB6_E90123A1AD35_.wvu.PrintTitles</vt:lpstr>
      <vt:lpstr>'Респ на 1.04.2024г '!Z_13F4C31C_6147_44BF_9AB6_E90123A1AD35_.wvu.PrintTitles</vt:lpstr>
      <vt:lpstr>'Респ на 1.04.2024г '!Z_1774FF8F_89B7_4D9E_8C1A_FF94534CFBF6_.wvu.FilterData</vt:lpstr>
      <vt:lpstr>'Респ на 1.04.2024г '!Z_1EB6CEB4_7407_4E16_9088_6AFB888EB47F_.wvu.FilterData</vt:lpstr>
      <vt:lpstr>'Респ на 1.04.2024г '!Z_203BD1FF_13E9_455B_93E6_01DEB43F90E8_.wvu.FilterData</vt:lpstr>
      <vt:lpstr>'Респ на 1.04.2024г '!Z_203BD1FF_13E9_455B_93E6_01DEB43F90E8_.wvu.PrintArea</vt:lpstr>
      <vt:lpstr>'Респ на 1.04.2024г '!Z_203BD1FF_13E9_455B_93E6_01DEB43F90E8_.wvu.PrintTitles</vt:lpstr>
      <vt:lpstr>'Респ на 1.04.2024г '!Z_203BD1FF_13E9_455B_93E6_01DEB43F90E8_.wvu.Rows</vt:lpstr>
      <vt:lpstr>'Консолид на 01.04.2024г '!Z_2B6407F0_CE08_4D2E_9CDF_B0A8F7137C5A_.wvu.FilterData</vt:lpstr>
      <vt:lpstr>'Респ на 1.04.2024г '!Z_2B6407F0_CE08_4D2E_9CDF_B0A8F7137C5A_.wvu.FilterData</vt:lpstr>
      <vt:lpstr>'Респ на 1.04.2024г '!Z_2B6407F0_CE08_4D2E_9CDF_B0A8F7137C5A_.wvu.PrintArea</vt:lpstr>
      <vt:lpstr>'Консолид на 01.04.2024г '!Z_2B6407F0_CE08_4D2E_9CDF_B0A8F7137C5A_.wvu.PrintTitles</vt:lpstr>
      <vt:lpstr>'Респ на 1.04.2024г '!Z_2B6407F0_CE08_4D2E_9CDF_B0A8F7137C5A_.wvu.PrintTitles</vt:lpstr>
      <vt:lpstr>'Консолид на 01.04.2024г '!Z_2F198003_EDB5_4171_B4E3_AFA58AEB7D90_.wvu.FilterData</vt:lpstr>
      <vt:lpstr>'Респ на 1.04.2024г '!Z_2F198003_EDB5_4171_B4E3_AFA58AEB7D90_.wvu.FilterData</vt:lpstr>
      <vt:lpstr>'Респ на 1.04.2024г '!Z_2F198003_EDB5_4171_B4E3_AFA58AEB7D90_.wvu.PrintArea</vt:lpstr>
      <vt:lpstr>'Консолид на 01.04.2024г '!Z_2F198003_EDB5_4171_B4E3_AFA58AEB7D90_.wvu.PrintTitles</vt:lpstr>
      <vt:lpstr>'Респ на 1.04.2024г '!Z_2F198003_EDB5_4171_B4E3_AFA58AEB7D90_.wvu.PrintTitles</vt:lpstr>
      <vt:lpstr>'Консолид на 01.04.2024г '!Z_3133B292_4084_4BF9_B971_C93776A9AE6C_.wvu.FilterData</vt:lpstr>
      <vt:lpstr>'Респ на 1.04.2024г '!Z_3133B292_4084_4BF9_B971_C93776A9AE6C_.wvu.FilterData</vt:lpstr>
      <vt:lpstr>'Консолид на 01.04.2024г '!Z_3133B292_4084_4BF9_B971_C93776A9AE6C_.wvu.PrintArea</vt:lpstr>
      <vt:lpstr>'Респ на 1.04.2024г '!Z_3133B292_4084_4BF9_B971_C93776A9AE6C_.wvu.PrintArea</vt:lpstr>
      <vt:lpstr>'Консолид на 01.04.2024г '!Z_3133B292_4084_4BF9_B971_C93776A9AE6C_.wvu.PrintTitles</vt:lpstr>
      <vt:lpstr>'Респ на 1.04.2024г '!Z_3133B292_4084_4BF9_B971_C93776A9AE6C_.wvu.PrintTitles</vt:lpstr>
      <vt:lpstr>'Консолид на 01.04.2024г '!Z_32E443E8_FF4A_4C2D_AE04_0EFACEC3C29A_.wvu.PrintTitles</vt:lpstr>
      <vt:lpstr>'Респ на 1.04.2024г '!Z_32E443E8_FF4A_4C2D_AE04_0EFACEC3C29A_.wvu.PrintTitles</vt:lpstr>
      <vt:lpstr>'Консолид на 01.04.2024г '!Z_33D1F4D9_CE88_454F_8AB8_DE37CC0ECE34_.wvu.FilterData</vt:lpstr>
      <vt:lpstr>'Респ на 1.04.2024г '!Z_33D1F4D9_CE88_454F_8AB8_DE37CC0ECE34_.wvu.FilterData</vt:lpstr>
      <vt:lpstr>'Респ на 1.04.2024г '!Z_35EFEA8A_C9C1_44BC_B3C2_BD58BE5080D5_.wvu.FilterData</vt:lpstr>
      <vt:lpstr>'Респ на 1.04.2024г '!Z_3A8BAC1B_997D_456C_ABAA_8DA705B5BCA9_.wvu.FilterData</vt:lpstr>
      <vt:lpstr>'Респ на 1.04.2024г '!Z_3A8BAC1B_997D_456C_ABAA_8DA705B5BCA9_.wvu.PrintArea</vt:lpstr>
      <vt:lpstr>'Респ на 1.04.2024г '!Z_3A8BAC1B_997D_456C_ABAA_8DA705B5BCA9_.wvu.PrintTitles</vt:lpstr>
      <vt:lpstr>'Респ на 1.04.2024г '!Z_3A8BAC1B_997D_456C_ABAA_8DA705B5BCA9_.wvu.Rows</vt:lpstr>
      <vt:lpstr>'Консолид на 01.04.2024г '!Z_3C58E1C6_1079_4128_A0D9_B3AAD9DF78DE_.wvu.FilterData</vt:lpstr>
      <vt:lpstr>'Респ на 1.04.2024г '!Z_3C58E1C6_1079_4128_A0D9_B3AAD9DF78DE_.wvu.FilterData</vt:lpstr>
      <vt:lpstr>'Консолид на 01.04.2024г '!Z_3C58E1C6_1079_4128_A0D9_B3AAD9DF78DE_.wvu.PrintArea</vt:lpstr>
      <vt:lpstr>'Респ на 1.04.2024г '!Z_3C58E1C6_1079_4128_A0D9_B3AAD9DF78DE_.wvu.PrintArea</vt:lpstr>
      <vt:lpstr>'Консолид на 01.04.2024г '!Z_3C58E1C6_1079_4128_A0D9_B3AAD9DF78DE_.wvu.PrintTitles</vt:lpstr>
      <vt:lpstr>'Респ на 1.04.2024г '!Z_3C58E1C6_1079_4128_A0D9_B3AAD9DF78DE_.wvu.PrintTitles</vt:lpstr>
      <vt:lpstr>'Консолид на 01.04.2024г '!Z_3D689EE9_18CA_4298_A1C2_D9AA17355442_.wvu.FilterData</vt:lpstr>
      <vt:lpstr>'Респ на 1.04.2024г '!Z_3D689EE9_18CA_4298_A1C2_D9AA17355442_.wvu.FilterData</vt:lpstr>
      <vt:lpstr>'Респ на 1.04.2024г '!Z_40215E52_3EC3_4BE4_8111_3ADF4444700F_.wvu.FilterData</vt:lpstr>
      <vt:lpstr>'Респ на 1.04.2024г '!Z_4B87C5C0_3227_4BD6_9D73_275847E73B71_.wvu.FilterData</vt:lpstr>
      <vt:lpstr>'Респ на 1.04.2024г '!Z_4DD19C75_6D2F_45B8_BEAF_8FAF1123D5B6_.wvu.FilterData</vt:lpstr>
      <vt:lpstr>'Респ на 1.04.2024г '!Z_5109F83B_01B3_47C2_943B_078E4E3E8C17_.wvu.FilterData</vt:lpstr>
      <vt:lpstr>'Респ на 1.04.2024г '!Z_5C18CE11_A5A2_45E8_819B_4EEAC55DF6C3_.wvu.FilterData</vt:lpstr>
      <vt:lpstr>'Консолид на 01.04.2024г '!Z_5D2BA769_2C37_477C_9DDC_B352F63D2646_.wvu.FilterData</vt:lpstr>
      <vt:lpstr>'Респ на 1.04.2024г '!Z_5D2BA769_2C37_477C_9DDC_B352F63D2646_.wvu.FilterData</vt:lpstr>
      <vt:lpstr>'Респ на 1.04.2024г '!Z_62420454_3C9B_4E05_92F1_D4943B5A729E_.wvu.FilterData</vt:lpstr>
      <vt:lpstr>'Консолид на 01.04.2024г '!Z_652D049C_6628_4493_BDE8_4FFB3BE0946D_.wvu.FilterData</vt:lpstr>
      <vt:lpstr>'Респ на 1.04.2024г '!Z_652D049C_6628_4493_BDE8_4FFB3BE0946D_.wvu.FilterData</vt:lpstr>
      <vt:lpstr>'Респ на 1.04.2024г '!Z_6ED8475D_9CE9_465E_A74D_6A84F49C7DB4_.wvu.FilterData</vt:lpstr>
      <vt:lpstr>'Респ на 1.04.2024г '!Z_6ED8475D_9CE9_465E_A74D_6A84F49C7DB4_.wvu.PrintArea</vt:lpstr>
      <vt:lpstr>'Респ на 1.04.2024г '!Z_6ED8475D_9CE9_465E_A74D_6A84F49C7DB4_.wvu.PrintTitles</vt:lpstr>
      <vt:lpstr>'Респ на 1.04.2024г '!Z_715EEB6C_7499_494B_9503_96D6381021C9_.wvu.FilterData</vt:lpstr>
      <vt:lpstr>'Консолид на 01.04.2024г '!Z_72A86455_C603_4BB6_A37F_EAEE558021B2_.wvu.FilterData</vt:lpstr>
      <vt:lpstr>'Респ на 1.04.2024г '!Z_72A86455_C603_4BB6_A37F_EAEE558021B2_.wvu.FilterData</vt:lpstr>
      <vt:lpstr>'Консолид на 01.04.2024г '!Z_72A86455_C603_4BB6_A37F_EAEE558021B2_.wvu.PrintArea</vt:lpstr>
      <vt:lpstr>'Респ на 1.04.2024г '!Z_72A86455_C603_4BB6_A37F_EAEE558021B2_.wvu.PrintArea</vt:lpstr>
      <vt:lpstr>'Консолид на 01.04.2024г '!Z_72A86455_C603_4BB6_A37F_EAEE558021B2_.wvu.PrintTitles</vt:lpstr>
      <vt:lpstr>'Респ на 1.04.2024г '!Z_72A86455_C603_4BB6_A37F_EAEE558021B2_.wvu.PrintTitles</vt:lpstr>
      <vt:lpstr>'Консолид на 01.04.2024г '!Z_798591E0_E356_4BC6_9ECC_FD8AE4D529FA_.wvu.FilterData</vt:lpstr>
      <vt:lpstr>'Респ на 1.04.2024г '!Z_798591E0_E356_4BC6_9ECC_FD8AE4D529FA_.wvu.FilterData</vt:lpstr>
      <vt:lpstr>'Консолид на 01.04.2024г '!Z_79E796AA_13FC_4E13_B381_2F6143ED4EC7_.wvu.FilterData</vt:lpstr>
      <vt:lpstr>'Респ на 1.04.2024г '!Z_79E796AA_13FC_4E13_B381_2F6143ED4EC7_.wvu.FilterData</vt:lpstr>
      <vt:lpstr>'Респ на 1.04.2024г '!Z_834BE3F9_CE5F_4DFB_BC10_1E2626865DB8_.wvu.FilterData</vt:lpstr>
      <vt:lpstr>'Респ на 1.04.2024г '!Z_848CA9D8_BBC4_4E9E_967D_BAE4B1D21BC1_.wvu.FilterData</vt:lpstr>
      <vt:lpstr>'Консолид на 01.04.2024г '!Z_91A61A06_48B7_4C73_B7BE_40AA8E27B91B_.wvu.FilterData</vt:lpstr>
      <vt:lpstr>'Респ на 1.04.2024г '!Z_91A61A06_48B7_4C73_B7BE_40AA8E27B91B_.wvu.FilterData</vt:lpstr>
      <vt:lpstr>'Респ на 1.04.2024г '!Z_92A58397_6FD1_417E_8F7E_75020C95E0AA_.wvu.FilterData</vt:lpstr>
      <vt:lpstr>'Респ на 1.04.2024г '!Z_92A58397_6FD1_417E_8F7E_75020C95E0AA_.wvu.PrintArea</vt:lpstr>
      <vt:lpstr>'Респ на 1.04.2024г '!Z_92A58397_6FD1_417E_8F7E_75020C95E0AA_.wvu.PrintTitles</vt:lpstr>
      <vt:lpstr>'Респ на 1.04.2024г '!Z_92A58397_6FD1_417E_8F7E_75020C95E0AA_.wvu.Rows</vt:lpstr>
      <vt:lpstr>'Консолид на 01.04.2024г '!Z_955C3BA5_82A4_461A_A5F5_7A2871154146_.wvu.FilterData</vt:lpstr>
      <vt:lpstr>'Респ на 1.04.2024г '!Z_955C3BA5_82A4_461A_A5F5_7A2871154146_.wvu.FilterData</vt:lpstr>
      <vt:lpstr>'Респ на 1.04.2024г '!Z_9B19ABD6_51DB_4CD7_9133_96D4EB6E8FB9_.wvu.FilterData</vt:lpstr>
      <vt:lpstr>'Респ на 1.04.2024г '!Z_A175E992_E9C4_4623_91B1_718B98B82F71_.wvu.FilterData</vt:lpstr>
      <vt:lpstr>'Респ на 1.04.2024г '!Z_A42CAFDA_DFA1_4648_B334_C54E00946831_.wvu.FilterData</vt:lpstr>
      <vt:lpstr>'Респ на 1.04.2024г '!Z_A8AE0651_2F02_47F4_976B_99F5DC1DD7F3_.wvu.FilterData</vt:lpstr>
      <vt:lpstr>'Консолид на 01.04.2024г '!Z_AA9D2B32_4CDD_41AA_8280_2732693809D4_.wvu.FilterData</vt:lpstr>
      <vt:lpstr>'Респ на 1.04.2024г '!Z_AA9D2B32_4CDD_41AA_8280_2732693809D4_.wvu.FilterData</vt:lpstr>
      <vt:lpstr>'Респ на 1.04.2024г '!Z_B02DB189_85C7_4536_B6CE_0EA13845FA16_.wvu.FilterData</vt:lpstr>
      <vt:lpstr>'Консолид на 01.04.2024г '!Z_B15138F7_0BD0_4E71_8F46_DA1D9670DFB5_.wvu.FilterData</vt:lpstr>
      <vt:lpstr>'Респ на 1.04.2024г '!Z_B15138F7_0BD0_4E71_8F46_DA1D9670DFB5_.wvu.FilterData</vt:lpstr>
      <vt:lpstr>'Респ на 1.04.2024г '!Z_B15138F7_0BD0_4E71_8F46_DA1D9670DFB5_.wvu.PrintArea</vt:lpstr>
      <vt:lpstr>'Консолид на 01.04.2024г '!Z_B15138F7_0BD0_4E71_8F46_DA1D9670DFB5_.wvu.PrintTitles</vt:lpstr>
      <vt:lpstr>'Респ на 1.04.2024г '!Z_B15138F7_0BD0_4E71_8F46_DA1D9670DFB5_.wvu.PrintTitles</vt:lpstr>
      <vt:lpstr>'Респ на 1.04.2024г '!Z_B15138F7_0BD0_4E71_8F46_DA1D9670DFB5_.wvu.Rows</vt:lpstr>
      <vt:lpstr>'Респ на 1.04.2024г '!Z_B15946DE_A4D2_4638_869A_B6F2641E0B96_.wvu.FilterData</vt:lpstr>
      <vt:lpstr>'Консолид на 01.04.2024г '!Z_B2435D3C_EBA5_415D_A24A_390495D3126A_.wvu.FilterData</vt:lpstr>
      <vt:lpstr>'Респ на 1.04.2024г '!Z_B2435D3C_EBA5_415D_A24A_390495D3126A_.wvu.FilterData</vt:lpstr>
      <vt:lpstr>'Респ на 1.04.2024г '!Z_B5094D31_E174_4175_926F_6EF3D25A3E98_.wvu.FilterData</vt:lpstr>
      <vt:lpstr>'Респ на 1.04.2024г '!Z_B5094D31_E174_4175_926F_6EF3D25A3E98_.wvu.PrintArea</vt:lpstr>
      <vt:lpstr>'Респ на 1.04.2024г '!Z_B5094D31_E174_4175_926F_6EF3D25A3E98_.wvu.PrintTitles</vt:lpstr>
      <vt:lpstr>'Респ на 1.04.2024г '!Z_B67A5796_E4D6_410C_BEA4_609F53925956_.wvu.FilterData</vt:lpstr>
      <vt:lpstr>'Респ на 1.04.2024г '!Z_B81F8C3A_6284_44E9_BAFE_86AA1FCBEB9A_.wvu.FilterData</vt:lpstr>
      <vt:lpstr>'Респ на 1.04.2024г '!Z_BD408BE5_D5FD_4046_9572_7FE88B6268E7_.wvu.FilterData</vt:lpstr>
      <vt:lpstr>'Респ на 1.04.2024г '!Z_BD674180_2FB5_4EF6_995F_7267EA6F1AD4_.wvu.FilterData</vt:lpstr>
      <vt:lpstr>'Респ на 1.04.2024г '!Z_BD674180_2FB5_4EF6_995F_7267EA6F1AD4_.wvu.PrintArea</vt:lpstr>
      <vt:lpstr>'Респ на 1.04.2024г '!Z_BD674180_2FB5_4EF6_995F_7267EA6F1AD4_.wvu.PrintTitles</vt:lpstr>
      <vt:lpstr>'Респ на 1.04.2024г '!Z_BDD02BCC_C7D0_4BD2_9675_1A1CA6EFD1EC_.wvu.FilterData</vt:lpstr>
      <vt:lpstr>'Консолид на 01.04.2024г '!Z_BF672DD3_C29D_4619_A85C_7E7EDFC3AFC4_.wvu.FilterData</vt:lpstr>
      <vt:lpstr>'Респ на 1.04.2024г '!Z_BF672DD3_C29D_4619_A85C_7E7EDFC3AFC4_.wvu.FilterData</vt:lpstr>
      <vt:lpstr>'Респ на 1.04.2024г '!Z_C138B026_10AE_4DB4_8A1F_1BEF6003491D_.wvu.FilterData</vt:lpstr>
      <vt:lpstr>'Респ на 1.04.2024г '!Z_C1B072F5_8858_45BA_928B_5333BA0F4155_.wvu.FilterData</vt:lpstr>
      <vt:lpstr>'Консолид на 01.04.2024г '!Z_C2EC8F8D_A734_4B5B_ADB6_829D6955F436_.wvu.FilterData</vt:lpstr>
      <vt:lpstr>'Респ на 1.04.2024г '!Z_C2EC8F8D_A734_4B5B_ADB6_829D6955F436_.wvu.FilterData</vt:lpstr>
      <vt:lpstr>'Респ на 1.04.2024г '!Z_C628D739_F5F6_4751_B4E4_7BA758744C7E_.wvu.Cols</vt:lpstr>
      <vt:lpstr>'Респ на 1.04.2024г '!Z_C628D739_F5F6_4751_B4E4_7BA758744C7E_.wvu.FilterData</vt:lpstr>
      <vt:lpstr>'Респ на 1.04.2024г '!Z_C628D739_F5F6_4751_B4E4_7BA758744C7E_.wvu.PrintArea</vt:lpstr>
      <vt:lpstr>'Респ на 1.04.2024г '!Z_C628D739_F5F6_4751_B4E4_7BA758744C7E_.wvu.PrintTitles</vt:lpstr>
      <vt:lpstr>'Респ на 1.04.2024г '!Z_C628D739_F5F6_4751_B4E4_7BA758744C7E_.wvu.Rows</vt:lpstr>
      <vt:lpstr>'Консолид на 01.04.2024г '!Z_CCC548FE_4360_46A7_82FB_AF94A8A45431_.wvu.FilterData</vt:lpstr>
      <vt:lpstr>'Респ на 1.04.2024г '!Z_CCC548FE_4360_46A7_82FB_AF94A8A45431_.wvu.FilterData</vt:lpstr>
      <vt:lpstr>'Респ на 1.04.2024г '!Z_D428B5A2_EAC0_48D0_9629_44ED9B4656D3_.wvu.FilterData</vt:lpstr>
      <vt:lpstr>'Консолид на 01.04.2024г '!Z_D7C2438E_5530_4D1E_8335_D882E7B28493_.wvu.FilterData</vt:lpstr>
      <vt:lpstr>'Респ на 1.04.2024г '!Z_D7C2438E_5530_4D1E_8335_D882E7B28493_.wvu.FilterData</vt:lpstr>
      <vt:lpstr>'Респ на 1.04.2024г '!Z_DB7D7F04_D8D6_4E86_9967_53DEAC554610_.wvu.FilterData</vt:lpstr>
      <vt:lpstr>'Респ на 1.04.2024г '!Z_E3039D43_BDAB_4951_BFE5_C6DCEF15FE5B_.wvu.FilterData</vt:lpstr>
      <vt:lpstr>'Респ на 1.04.2024г '!Z_E3039D43_BDAB_4951_BFE5_C6DCEF15FE5B_.wvu.PrintArea</vt:lpstr>
      <vt:lpstr>'Респ на 1.04.2024г '!Z_E3039D43_BDAB_4951_BFE5_C6DCEF15FE5B_.wvu.PrintTitles</vt:lpstr>
      <vt:lpstr>'Консолид на 01.04.2024г '!Z_EB729312_F72C_4969_A340_11B200BC223B_.wvu.FilterData</vt:lpstr>
      <vt:lpstr>'Респ на 1.04.2024г '!Z_EB729312_F72C_4969_A340_11B200BC223B_.wvu.FilterData</vt:lpstr>
      <vt:lpstr>'Консолид на 01.04.2024г '!Z_EB729312_F72C_4969_A340_11B200BC223B_.wvu.PrintArea</vt:lpstr>
      <vt:lpstr>'Респ на 1.04.2024г '!Z_EB729312_F72C_4969_A340_11B200BC223B_.wvu.PrintArea</vt:lpstr>
      <vt:lpstr>'Консолид на 01.04.2024г '!Z_EB729312_F72C_4969_A340_11B200BC223B_.wvu.PrintTitles</vt:lpstr>
      <vt:lpstr>'Респ на 1.04.2024г '!Z_EB729312_F72C_4969_A340_11B200BC223B_.wvu.PrintTitles</vt:lpstr>
      <vt:lpstr>'Респ на 1.04.2024г '!Z_EC3FA91A_2598_45A1_A350_EE3EC22658E6_.wvu.FilterData</vt:lpstr>
      <vt:lpstr>'Респ на 1.04.2024г '!Z_ED1A8729_BE46_4D1A_B467_5B4C2E918BB7_.wvu.FilterData</vt:lpstr>
      <vt:lpstr>'Респ на 1.04.2024г '!Z_F6030651_4181_41D7_9BD7_C135FDF67C69_.wvu.FilterData</vt:lpstr>
      <vt:lpstr>'Респ на 1.04.2024г '!Z_FFDD6EB3_4CF8_4F83_9E82_47668264D6C5_.wvu.FilterData</vt:lpstr>
      <vt:lpstr>'ГП на 01.04.24'!Заголовки_для_печати</vt:lpstr>
      <vt:lpstr>'Консолид на 01.04.2024г '!Заголовки_для_печати</vt:lpstr>
      <vt:lpstr>'Респ на 1.04.2024г '!Заголовки_для_печати</vt:lpstr>
      <vt:lpstr>'ГП на 01.04.24'!Область_печати</vt:lpstr>
      <vt:lpstr>'Респ на 1.04.2024г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a.thabisim</dc:creator>
  <dc:description/>
  <cp:lastModifiedBy>МБУ Казакова Фатима 124</cp:lastModifiedBy>
  <cp:revision>9</cp:revision>
  <cp:lastPrinted>2019-01-23T11:18:45Z</cp:lastPrinted>
  <dcterms:created xsi:type="dcterms:W3CDTF">2016-06-02T06:35:45Z</dcterms:created>
  <dcterms:modified xsi:type="dcterms:W3CDTF">2024-06-11T09:28:09Z</dcterms:modified>
  <dc:language>ru-RU</dc:language>
</cp:coreProperties>
</file>