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_ДЛЯ ОБМЕНА!!!\01. БЮД\Размещение на сайте\Аналитические отчеты\2025\"/>
    </mc:Choice>
  </mc:AlternateContent>
  <bookViews>
    <workbookView xWindow="0" yWindow="0" windowWidth="16590" windowHeight="11925"/>
  </bookViews>
  <sheets>
    <sheet name="Лист1" sheetId="1" r:id="rId1"/>
  </sheets>
  <definedNames>
    <definedName name="_xlnm._FilterDatabase" localSheetId="0" hidden="1">Лист1!$A$247:$G$247</definedName>
    <definedName name="Z_747131C0_6A34_4875_9DE7_DDE6ECCB5962_.wvu.FilterData" localSheetId="0" hidden="1">Лист1!$A$247:$G$247</definedName>
    <definedName name="Z_C5A7A5CB_61F0_4F90_82BE_C3B07A70E829_.wvu.Cols" localSheetId="0" hidden="1">Лист1!$C:$C</definedName>
    <definedName name="Z_C5A7A5CB_61F0_4F90_82BE_C3B07A70E829_.wvu.FilterData" localSheetId="0" hidden="1">Лист1!$A$8:$G$726</definedName>
  </definedNames>
  <calcPr calcId="162913"/>
  <customWorkbookViews>
    <customWorkbookView name="СОБП Тяжгов Азамат 148 - Личное представление" guid="{C5A7A5CB-61F0-4F90-82BE-C3B07A70E829}" mergeInterval="0" personalView="1" maximized="1" xWindow="-8" yWindow="-8" windowWidth="1936" windowHeight="1056" activeSheetId="1"/>
    <customWorkbookView name="МБУ Казакова Фатима 124 - Личное представление" guid="{747131C0-6A34-4875-9DE7-DDE6ECCB5962}" mergeInterval="0" personalView="1" xWindow="3" yWindow="11" windowWidth="939" windowHeight="102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1" i="1" l="1"/>
  <c r="G182" i="1"/>
  <c r="G183" i="1"/>
  <c r="G184" i="1"/>
  <c r="G185" i="1"/>
  <c r="G186" i="1"/>
  <c r="G187" i="1"/>
  <c r="G188" i="1"/>
  <c r="G189" i="1"/>
  <c r="D650" i="1"/>
  <c r="E650" i="1"/>
  <c r="C650" i="1"/>
  <c r="F728" i="1"/>
  <c r="G728" i="1"/>
  <c r="G727" i="1"/>
  <c r="F727" i="1"/>
  <c r="D727" i="1"/>
  <c r="E727" i="1"/>
  <c r="C727" i="1"/>
  <c r="G724" i="1"/>
  <c r="G723" i="1"/>
  <c r="F726" i="1"/>
  <c r="F725" i="1"/>
  <c r="F724" i="1"/>
  <c r="F723" i="1"/>
  <c r="F722" i="1"/>
  <c r="E721" i="1"/>
  <c r="F721" i="1" s="1"/>
  <c r="D721" i="1"/>
  <c r="G725" i="1"/>
  <c r="G722" i="1"/>
  <c r="C721" i="1"/>
  <c r="D703" i="1"/>
  <c r="E703" i="1"/>
  <c r="C703" i="1"/>
  <c r="G705" i="1"/>
  <c r="F705" i="1"/>
  <c r="F704" i="1"/>
  <c r="E411" i="1"/>
  <c r="E636" i="1"/>
  <c r="D636" i="1"/>
  <c r="E622" i="1"/>
  <c r="D622" i="1"/>
  <c r="E608" i="1"/>
  <c r="D608" i="1"/>
  <c r="E492" i="1"/>
  <c r="D492" i="1"/>
  <c r="E478" i="1"/>
  <c r="D478" i="1"/>
  <c r="E467" i="1"/>
  <c r="D467" i="1"/>
  <c r="E453" i="1"/>
  <c r="D453" i="1"/>
  <c r="E439" i="1"/>
  <c r="D439" i="1"/>
  <c r="E425" i="1"/>
  <c r="D425" i="1"/>
  <c r="D411" i="1"/>
  <c r="E397" i="1"/>
  <c r="D397" i="1"/>
  <c r="E382" i="1"/>
  <c r="D382" i="1"/>
  <c r="E368" i="1"/>
  <c r="D368" i="1"/>
  <c r="E352" i="1"/>
  <c r="D352" i="1"/>
  <c r="E336" i="1"/>
  <c r="D336" i="1"/>
  <c r="E321" i="1"/>
  <c r="D321" i="1"/>
  <c r="E307" i="1"/>
  <c r="D307" i="1"/>
  <c r="E293" i="1"/>
  <c r="D293" i="1"/>
  <c r="E278" i="1"/>
  <c r="D278" i="1"/>
  <c r="E263" i="1"/>
  <c r="D263" i="1"/>
  <c r="E248" i="1"/>
  <c r="D248" i="1"/>
  <c r="G546" i="1"/>
  <c r="G547" i="1"/>
  <c r="F546" i="1"/>
  <c r="F547" i="1"/>
  <c r="F227" i="1"/>
  <c r="G224" i="1"/>
  <c r="F225" i="1"/>
  <c r="F224" i="1"/>
  <c r="F223" i="1"/>
  <c r="E222" i="1"/>
  <c r="F222" i="1" s="1"/>
  <c r="D222" i="1"/>
  <c r="F147" i="1"/>
  <c r="G145" i="1"/>
  <c r="F145" i="1"/>
  <c r="G140" i="1"/>
  <c r="G141" i="1"/>
  <c r="F140" i="1"/>
  <c r="F141" i="1"/>
  <c r="C60" i="1"/>
  <c r="D60" i="1"/>
  <c r="E60" i="1"/>
  <c r="F100" i="1"/>
  <c r="G100" i="1"/>
  <c r="F42" i="1"/>
  <c r="G42" i="1"/>
  <c r="G37" i="1"/>
  <c r="F37" i="1"/>
  <c r="E36" i="1"/>
  <c r="F36" i="1" s="1"/>
  <c r="D36" i="1"/>
  <c r="G36" i="1" l="1"/>
  <c r="D247" i="1"/>
  <c r="G174" i="1"/>
  <c r="G173" i="1"/>
  <c r="F173" i="1"/>
  <c r="G163" i="1"/>
  <c r="G162" i="1"/>
  <c r="F163" i="1"/>
  <c r="F162" i="1"/>
  <c r="G246" i="1"/>
  <c r="F246" i="1"/>
  <c r="E245" i="1"/>
  <c r="F245" i="1" s="1"/>
  <c r="D245" i="1"/>
  <c r="G245" i="1" s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E226" i="1"/>
  <c r="D226" i="1"/>
  <c r="G225" i="1"/>
  <c r="G223" i="1"/>
  <c r="G222" i="1"/>
  <c r="G226" i="1" l="1"/>
  <c r="F226" i="1"/>
  <c r="G726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E707" i="1"/>
  <c r="D707" i="1"/>
  <c r="C707" i="1"/>
  <c r="G706" i="1"/>
  <c r="F706" i="1"/>
  <c r="G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E689" i="1"/>
  <c r="D689" i="1"/>
  <c r="C689" i="1"/>
  <c r="G688" i="1"/>
  <c r="F688" i="1"/>
  <c r="E687" i="1"/>
  <c r="D687" i="1"/>
  <c r="C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E680" i="1"/>
  <c r="D680" i="1"/>
  <c r="C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E665" i="1"/>
  <c r="D665" i="1"/>
  <c r="C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E651" i="1"/>
  <c r="D651" i="1"/>
  <c r="C651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C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C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C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C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C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C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C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C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C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C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C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C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C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C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C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C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C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C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C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C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C248" i="1"/>
  <c r="G352" i="1" l="1"/>
  <c r="G425" i="1"/>
  <c r="G608" i="1"/>
  <c r="G665" i="1"/>
  <c r="F352" i="1"/>
  <c r="G622" i="1"/>
  <c r="F453" i="1"/>
  <c r="F478" i="1"/>
  <c r="F636" i="1"/>
  <c r="F687" i="1"/>
  <c r="G707" i="1"/>
  <c r="G411" i="1"/>
  <c r="G492" i="1"/>
  <c r="G248" i="1"/>
  <c r="G439" i="1"/>
  <c r="G453" i="1"/>
  <c r="G636" i="1"/>
  <c r="G721" i="1"/>
  <c r="C247" i="1"/>
  <c r="G278" i="1"/>
  <c r="G307" i="1"/>
  <c r="G368" i="1"/>
  <c r="F397" i="1"/>
  <c r="F439" i="1"/>
  <c r="G467" i="1"/>
  <c r="G478" i="1"/>
  <c r="F622" i="1"/>
  <c r="G651" i="1"/>
  <c r="G680" i="1"/>
  <c r="F689" i="1"/>
  <c r="F707" i="1"/>
  <c r="G293" i="1"/>
  <c r="F263" i="1"/>
  <c r="F321" i="1"/>
  <c r="F382" i="1"/>
  <c r="F411" i="1"/>
  <c r="F665" i="1"/>
  <c r="G382" i="1"/>
  <c r="G397" i="1"/>
  <c r="G689" i="1"/>
  <c r="G263" i="1"/>
  <c r="F278" i="1"/>
  <c r="F307" i="1"/>
  <c r="G321" i="1"/>
  <c r="G687" i="1"/>
  <c r="F425" i="1"/>
  <c r="F248" i="1"/>
  <c r="F368" i="1"/>
  <c r="F293" i="1"/>
  <c r="F467" i="1"/>
  <c r="F492" i="1"/>
  <c r="F608" i="1"/>
  <c r="F651" i="1"/>
  <c r="F680" i="1"/>
  <c r="G650" i="1" l="1"/>
  <c r="F650" i="1"/>
  <c r="G166" i="1" l="1"/>
  <c r="G167" i="1"/>
  <c r="G168" i="1"/>
  <c r="F166" i="1"/>
  <c r="F167" i="1"/>
  <c r="F168" i="1"/>
  <c r="F153" i="1"/>
  <c r="F130" i="1"/>
  <c r="F132" i="1"/>
  <c r="F43" i="1"/>
  <c r="D220" i="1" l="1"/>
  <c r="E220" i="1"/>
  <c r="G221" i="1"/>
  <c r="G219" i="1"/>
  <c r="F221" i="1"/>
  <c r="F219" i="1"/>
  <c r="D218" i="1"/>
  <c r="E218" i="1"/>
  <c r="D211" i="1"/>
  <c r="E211" i="1"/>
  <c r="G190" i="1"/>
  <c r="G191" i="1"/>
  <c r="G192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D175" i="1"/>
  <c r="E175" i="1"/>
  <c r="D172" i="1"/>
  <c r="E172" i="1"/>
  <c r="C172" i="1"/>
  <c r="D170" i="1"/>
  <c r="E170" i="1"/>
  <c r="C170" i="1"/>
  <c r="D164" i="1"/>
  <c r="E164" i="1"/>
  <c r="E161" i="1"/>
  <c r="D159" i="1"/>
  <c r="E159" i="1"/>
  <c r="D161" i="1"/>
  <c r="D149" i="1"/>
  <c r="E149" i="1"/>
  <c r="G161" i="1" l="1"/>
  <c r="G218" i="1"/>
  <c r="G220" i="1"/>
  <c r="D146" i="1" l="1"/>
  <c r="E146" i="1"/>
  <c r="C146" i="1"/>
  <c r="D144" i="1"/>
  <c r="E144" i="1"/>
  <c r="E138" i="1"/>
  <c r="D138" i="1"/>
  <c r="D118" i="1"/>
  <c r="E118" i="1"/>
  <c r="D101" i="1"/>
  <c r="E101" i="1"/>
  <c r="D46" i="1"/>
  <c r="E46" i="1"/>
  <c r="E39" i="1"/>
  <c r="D39" i="1"/>
  <c r="G43" i="1"/>
  <c r="D22" i="1"/>
  <c r="E22" i="1"/>
  <c r="D9" i="1"/>
  <c r="E9" i="1"/>
  <c r="E38" i="1" l="1"/>
  <c r="D38" i="1"/>
  <c r="G144" i="1"/>
  <c r="E8" i="1"/>
  <c r="D8" i="1"/>
  <c r="D729" i="1" l="1"/>
  <c r="C161" i="1"/>
  <c r="F161" i="1" s="1"/>
  <c r="C149" i="1"/>
  <c r="C101" i="1"/>
  <c r="C159" i="1"/>
  <c r="C144" i="1"/>
  <c r="F144" i="1" s="1"/>
  <c r="C138" i="1"/>
  <c r="C118" i="1"/>
  <c r="C39" i="1"/>
  <c r="C46" i="1" l="1"/>
  <c r="C220" i="1"/>
  <c r="F220" i="1" s="1"/>
  <c r="C175" i="1"/>
  <c r="F179" i="1"/>
  <c r="G72" i="1" l="1"/>
  <c r="G73" i="1"/>
  <c r="G74" i="1"/>
  <c r="G75" i="1"/>
  <c r="G76" i="1"/>
  <c r="G77" i="1"/>
  <c r="G78" i="1"/>
  <c r="G79" i="1"/>
  <c r="G80" i="1"/>
  <c r="G81" i="1"/>
  <c r="F72" i="1"/>
  <c r="F73" i="1"/>
  <c r="F74" i="1"/>
  <c r="F75" i="1"/>
  <c r="F76" i="1"/>
  <c r="F77" i="1"/>
  <c r="F78" i="1"/>
  <c r="F79" i="1"/>
  <c r="F80" i="1"/>
  <c r="F81" i="1"/>
  <c r="C218" i="1"/>
  <c r="F218" i="1" s="1"/>
  <c r="C211" i="1"/>
  <c r="C164" i="1"/>
  <c r="C38" i="1" s="1"/>
  <c r="C22" i="1" l="1"/>
  <c r="C9" i="1"/>
  <c r="C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9" i="1"/>
  <c r="G40" i="1"/>
  <c r="G41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4" i="1"/>
  <c r="G65" i="1"/>
  <c r="G66" i="1"/>
  <c r="G67" i="1"/>
  <c r="G68" i="1"/>
  <c r="G69" i="1"/>
  <c r="G70" i="1"/>
  <c r="G7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2" i="1"/>
  <c r="G143" i="1"/>
  <c r="G146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5" i="1"/>
  <c r="G169" i="1"/>
  <c r="G171" i="1"/>
  <c r="G172" i="1"/>
  <c r="G175" i="1"/>
  <c r="G176" i="1"/>
  <c r="G177" i="1"/>
  <c r="G178" i="1"/>
  <c r="G179" i="1"/>
  <c r="G180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2" i="1"/>
  <c r="G213" i="1"/>
  <c r="G214" i="1"/>
  <c r="G215" i="1"/>
  <c r="G216" i="1"/>
  <c r="G217" i="1"/>
  <c r="G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9" i="1"/>
  <c r="F40" i="1"/>
  <c r="F41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1" i="1"/>
  <c r="F133" i="1"/>
  <c r="F134" i="1"/>
  <c r="F135" i="1"/>
  <c r="F136" i="1"/>
  <c r="F137" i="1"/>
  <c r="F138" i="1"/>
  <c r="F139" i="1"/>
  <c r="F142" i="1"/>
  <c r="F143" i="1"/>
  <c r="F146" i="1"/>
  <c r="F148" i="1"/>
  <c r="F149" i="1"/>
  <c r="F150" i="1"/>
  <c r="F151" i="1"/>
  <c r="F152" i="1"/>
  <c r="F154" i="1"/>
  <c r="F155" i="1"/>
  <c r="F156" i="1"/>
  <c r="F157" i="1"/>
  <c r="F158" i="1"/>
  <c r="F159" i="1"/>
  <c r="F160" i="1"/>
  <c r="F165" i="1"/>
  <c r="F169" i="1"/>
  <c r="F171" i="1"/>
  <c r="F172" i="1"/>
  <c r="F174" i="1"/>
  <c r="F175" i="1"/>
  <c r="F176" i="1"/>
  <c r="F177" i="1"/>
  <c r="F178" i="1"/>
  <c r="F180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8" i="1" l="1"/>
  <c r="C729" i="1"/>
  <c r="G211" i="1"/>
  <c r="G164" i="1" l="1"/>
  <c r="F164" i="1"/>
  <c r="G170" i="1"/>
  <c r="F170" i="1"/>
  <c r="G60" i="1"/>
  <c r="F60" i="1"/>
  <c r="G38" i="1" l="1"/>
  <c r="F38" i="1"/>
  <c r="G343" i="1"/>
  <c r="F343" i="1"/>
  <c r="G336" i="1"/>
  <c r="E247" i="1" l="1"/>
  <c r="G247" i="1" s="1"/>
  <c r="F336" i="1"/>
  <c r="E729" i="1" l="1"/>
  <c r="G729" i="1" s="1"/>
  <c r="F247" i="1"/>
  <c r="F729" i="1" l="1"/>
</calcChain>
</file>

<file path=xl/sharedStrings.xml><?xml version="1.0" encoding="utf-8"?>
<sst xmlns="http://schemas.openxmlformats.org/spreadsheetml/2006/main" count="784" uniqueCount="364">
  <si>
    <t>тыс. руб.</t>
  </si>
  <si>
    <t xml:space="preserve">Наименование </t>
  </si>
  <si>
    <t>Дотации бюджетам муниципальных образований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</si>
  <si>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</si>
  <si>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</si>
  <si>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Субсидии бюджетам муниципальных образований</t>
  </si>
  <si>
    <t>кбк</t>
  </si>
  <si>
    <t>Реализация мероприятий по модернизации школьных систем образования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</si>
  <si>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</si>
  <si>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4 01 R3040</t>
  </si>
  <si>
    <t>Субсидии на реализацию мероприятий по обеспечению жильем молодых семей</t>
  </si>
  <si>
    <t>05 2 01 R4970</t>
  </si>
  <si>
    <t>11 2 01 R5190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</si>
  <si>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</si>
  <si>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 2 03 R4670</t>
  </si>
  <si>
    <t>Создание модельных муниципальных библиотек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</si>
  <si>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</si>
  <si>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</si>
  <si>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Субсидии бюджетам муниципальных образований на формирование муниципальных дорожных фондов</t>
  </si>
  <si>
    <t>Обеспечение комплексного развития сельских территорий</t>
  </si>
  <si>
    <t>48 2 04 R5760</t>
  </si>
  <si>
    <t>Реализация программы комплексного развития молодежной политики "Регион для молодых"</t>
  </si>
  <si>
    <t>Реализация программ формирования современной городской среды</t>
  </si>
  <si>
    <t>Субвенции бюджетам муниципальных образований</t>
  </si>
  <si>
    <t>02 4 01 70130
07 02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</si>
  <si>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</si>
  <si>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>02 4 01 70880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</si>
  <si>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учебных пособий, средств обучения, игр, игрушек</t>
  </si>
  <si>
    <t>02 4 01 75180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</si>
  <si>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учебников и учебных пособий в соответствии с федеральным перечнем учебников, допущенных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организациями, осуществляющими образовательную деятельность, утвержденным приказом Министерства просвещения Российской Федерации от 21 сентября 2022 года N 858</t>
  </si>
  <si>
    <t>02 4 01 75190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</si>
  <si>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N 273-ФЗ "Об образовании в Российской Федерации" в части оплаты труда работников общеобразовательных и дошкольных организаций</t>
  </si>
  <si>
    <t>02 4 01 77000
0702</t>
  </si>
  <si>
    <t>02 4 01 77000
0701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</si>
  <si>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</si>
  <si>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02 4 03 70130
</t>
  </si>
  <si>
    <t xml:space="preserve">02 4 03 77000
</t>
  </si>
  <si>
    <t>Субвенции бюджетам муниципальных образований на выплату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</si>
  <si>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03 4 11 70090
</t>
  </si>
  <si>
    <t>Субвенции бюджетам муниципальных образований на содержание отделов опеки и попечительства</t>
  </si>
  <si>
    <t>Субвенции бюджетам муниципальных образований на содержание комиссий по делам несовершеннолетних и защите их прав</t>
  </si>
  <si>
    <t>Субвенции бюджетам муниципальных образований на выплату ежемесячного вознаграждения приемным родителям</t>
  </si>
  <si>
    <t>Субвенции на выплату единовременного пособия при всех формах устройства детей, лишенных родительского попечения, в семью</t>
  </si>
  <si>
    <t>03 4 11 70100</t>
  </si>
  <si>
    <t>03 4 11 70110</t>
  </si>
  <si>
    <t>03 4 11 70190</t>
  </si>
  <si>
    <t>03 4 11 F2600</t>
  </si>
  <si>
    <t>Субвенции бюджетам муниципальных районов на осуществление государственного полномочия Кабардино-Балкарской Республики по расчету и предоставлению дотаций бюджетам городских, сельских поселений</t>
  </si>
  <si>
    <t>39 4 01 70010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</si>
  <si>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</si>
  <si>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90 9 00 51200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</si>
  <si>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</si>
  <si>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99 9 00 51180</t>
  </si>
  <si>
    <t>Осуществление переданных полномочий Российской Федерации на государственную регистрацию актов гражданского состояния</t>
  </si>
  <si>
    <t>99 9 00 59300</t>
  </si>
  <si>
    <t>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N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</t>
  </si>
  <si>
    <t>99 9 00 71210</t>
  </si>
  <si>
    <t>Осуществление переданных муниципальным районам и городским округам в соответствии с Законом Кабардино-Балкарской Республики от 15 апреля 2019 года N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полномочий Кабардино-Балкарской Республики по обращению с животными без владельцев</t>
  </si>
  <si>
    <t>99 9 00 71220</t>
  </si>
  <si>
    <t>Иные межбюджетные трансферты бюджетам муниципальных образований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</si>
  <si>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</si>
  <si>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Иные межбюджетные трансферты бюджетам муниципальных образований на финансовое обеспечение привлечения обучающихся к труду</t>
  </si>
  <si>
    <t>Иные межбюджетные трансферты бюджетам муниципальных образований на финансовое обеспечение деятельности централизованных бухгалтерий, осуществляющих ведение бухгалтерского учета муниципальных общеобразовательных организаций и муниципальных дошкольных образовательных организаций</t>
  </si>
  <si>
    <t>02 2 EВ 51790</t>
  </si>
  <si>
    <t>02 4 01 71270</t>
  </si>
  <si>
    <t>02 4 01 79990</t>
  </si>
  <si>
    <t>39 4 01 70020</t>
  </si>
  <si>
    <t>39 4 01 70040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</si>
  <si>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</si>
  <si>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</si>
  <si>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</si>
  <si>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</si>
  <si>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</si>
  <si>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Терский муниципальный район</t>
  </si>
  <si>
    <t>Урванский муниципальный район</t>
  </si>
  <si>
    <t>Чегемский муниципальный район</t>
  </si>
  <si>
    <t>Черекский муниципальный район</t>
  </si>
  <si>
    <t>Эльбрусский муниципальный район</t>
  </si>
  <si>
    <t>Городской округ Баксан</t>
  </si>
  <si>
    <t>Городской округ Прохладный</t>
  </si>
  <si>
    <t>Нераспределенный резерв</t>
  </si>
  <si>
    <t>Городской округ Нальчик</t>
  </si>
  <si>
    <t>городской округ Нальчик</t>
  </si>
  <si>
    <t>городской округ Баксан</t>
  </si>
  <si>
    <t>городской округ Прохладный</t>
  </si>
  <si>
    <t>сельское поселение Баксаненок</t>
  </si>
  <si>
    <t>сельское поселение Верхний Куркужин</t>
  </si>
  <si>
    <t>сельское поселение Заюково</t>
  </si>
  <si>
    <t>сельское поселение Нижний Куркужин</t>
  </si>
  <si>
    <t>сельское поселение Анзорей</t>
  </si>
  <si>
    <t>сельское поселение Урух</t>
  </si>
  <si>
    <t>сельское поселение Хатуей</t>
  </si>
  <si>
    <t>городское поселение Майский</t>
  </si>
  <si>
    <t>сельское поселение Дальнее</t>
  </si>
  <si>
    <t>сельское поселение станица Солдатская</t>
  </si>
  <si>
    <t>сельское поселение Красноармейское</t>
  </si>
  <si>
    <t>городское поселение Нарткала</t>
  </si>
  <si>
    <t>сельское поселение Герменчик</t>
  </si>
  <si>
    <t>сельское поселение Морзох</t>
  </si>
  <si>
    <t>сельское поселение Урвань</t>
  </si>
  <si>
    <t>городское поселение Кашхатау</t>
  </si>
  <si>
    <t>сельское поселение Аушигер</t>
  </si>
  <si>
    <t>сельское поселение Бабугент</t>
  </si>
  <si>
    <t>сельское поселение Безенги</t>
  </si>
  <si>
    <t>сельское поселение Верхняя Балкария</t>
  </si>
  <si>
    <t>сельское поселение Верхняя Жемтала</t>
  </si>
  <si>
    <t>сельское поселение Герпегеж</t>
  </si>
  <si>
    <t>сельское поселение Жемтала</t>
  </si>
  <si>
    <t>сельское поселение Карасу</t>
  </si>
  <si>
    <t xml:space="preserve">Государственная поддержка отрасли культуры (в части комплектования книжных фондов библиотек муниципальных образований и государственных общедоступных библиотек)
</t>
  </si>
  <si>
    <t>г.п.Залукокоаже</t>
  </si>
  <si>
    <t>городского округа Прохладный</t>
  </si>
  <si>
    <t>с.п.Озрек</t>
  </si>
  <si>
    <t>г.о. Баксан</t>
  </si>
  <si>
    <t>с.п. Терекское</t>
  </si>
  <si>
    <t>с.п. Октябрьское</t>
  </si>
  <si>
    <t>с.п. Карасу</t>
  </si>
  <si>
    <t>с.п. Алтуд</t>
  </si>
  <si>
    <t>сельское поселение станица Приближная</t>
  </si>
  <si>
    <t>с. п. Сармаково</t>
  </si>
  <si>
    <t>с.п. Н-Чегем</t>
  </si>
  <si>
    <t>с.п.Кенделен</t>
  </si>
  <si>
    <t>с.п. Лашкута</t>
  </si>
  <si>
    <t>с.п. Нижний Курп</t>
  </si>
  <si>
    <t>с.п. Новая Балкария</t>
  </si>
  <si>
    <t>с.п. Ново-Ивановское</t>
  </si>
  <si>
    <t>с.п. Малка</t>
  </si>
  <si>
    <t>с.п.  Дальнее</t>
  </si>
  <si>
    <t>с.п. Ново-Полтавское</t>
  </si>
  <si>
    <t>Субсидии бюджетам муниципальных образований на реализацию мероприятий в сфере дорожного хозяйства</t>
  </si>
  <si>
    <t>02 4 01 70130 
0701</t>
  </si>
  <si>
    <t>дошкольное образование</t>
  </si>
  <si>
    <t>общее образование</t>
  </si>
  <si>
    <t>дополнительное образование</t>
  </si>
  <si>
    <t>Атажукино</t>
  </si>
  <si>
    <t>Баксаненок</t>
  </si>
  <si>
    <t>Верхний Куркужин</t>
  </si>
  <si>
    <t>Жанхотеко</t>
  </si>
  <si>
    <t>Заюково</t>
  </si>
  <si>
    <t>Исламей</t>
  </si>
  <si>
    <t>Кишпек</t>
  </si>
  <si>
    <t>Кременчуг-Константиновское</t>
  </si>
  <si>
    <t>Куба</t>
  </si>
  <si>
    <t>Куба-Таба</t>
  </si>
  <si>
    <t>Нижний Куркужин</t>
  </si>
  <si>
    <t>Псыхурей</t>
  </si>
  <si>
    <t>Псычох</t>
  </si>
  <si>
    <t>Белокаменское</t>
  </si>
  <si>
    <t>Залукодес</t>
  </si>
  <si>
    <t>Залукокоаже</t>
  </si>
  <si>
    <t>Зольское</t>
  </si>
  <si>
    <t>Каменномостское</t>
  </si>
  <si>
    <t>Камлюково</t>
  </si>
  <si>
    <t>Кичмалка</t>
  </si>
  <si>
    <t>Малка</t>
  </si>
  <si>
    <t>Приречное</t>
  </si>
  <si>
    <t>Псынадаха</t>
  </si>
  <si>
    <t>Сармаково</t>
  </si>
  <si>
    <t>Светловодское</t>
  </si>
  <si>
    <t>Совхозное</t>
  </si>
  <si>
    <t>Хабаз</t>
  </si>
  <si>
    <t>Шордаково</t>
  </si>
  <si>
    <t>Этоко</t>
  </si>
  <si>
    <t>Анзорей</t>
  </si>
  <si>
    <t>Аргудан</t>
  </si>
  <si>
    <t>Верхний Лескен</t>
  </si>
  <si>
    <t>Второй Лескен</t>
  </si>
  <si>
    <t>Ерокко</t>
  </si>
  <si>
    <t>Озрек</t>
  </si>
  <si>
    <t>Ташлы-Тала</t>
  </si>
  <si>
    <t>Урух</t>
  </si>
  <si>
    <t>Хатуей</t>
  </si>
  <si>
    <t>Александровская</t>
  </si>
  <si>
    <t>Котляревская</t>
  </si>
  <si>
    <t>Майский</t>
  </si>
  <si>
    <t>Ново-Ивановское</t>
  </si>
  <si>
    <t>Октябрьское</t>
  </si>
  <si>
    <t>Алтуд</t>
  </si>
  <si>
    <t>Благовещенка</t>
  </si>
  <si>
    <t>Дальнее</t>
  </si>
  <si>
    <t>Станица Екатериноградская</t>
  </si>
  <si>
    <t>Заречное</t>
  </si>
  <si>
    <t>Карагач</t>
  </si>
  <si>
    <t>Красносельское</t>
  </si>
  <si>
    <t>Малакановское</t>
  </si>
  <si>
    <t>Ново-Полтавское</t>
  </si>
  <si>
    <t>Станица Приближная</t>
  </si>
  <si>
    <t>Прималкинское</t>
  </si>
  <si>
    <t>Пролетарское</t>
  </si>
  <si>
    <t>Псыншоко</t>
  </si>
  <si>
    <t>Советское</t>
  </si>
  <si>
    <t>Станица Солдатская</t>
  </si>
  <si>
    <t>Ульяновское</t>
  </si>
  <si>
    <t>Учебное</t>
  </si>
  <si>
    <t>Черниговская</t>
  </si>
  <si>
    <t>Янтарное</t>
  </si>
  <si>
    <t>Арик</t>
  </si>
  <si>
    <t>Белоглинское</t>
  </si>
  <si>
    <t>Верхний Акбаш</t>
  </si>
  <si>
    <t>Верхний Курп</t>
  </si>
  <si>
    <t>Дейское</t>
  </si>
  <si>
    <t>Джулат</t>
  </si>
  <si>
    <t>Инаркой</t>
  </si>
  <si>
    <t>Интернациональное</t>
  </si>
  <si>
    <t>Красноармейское</t>
  </si>
  <si>
    <t>Нижний Курп</t>
  </si>
  <si>
    <t>Новая Балкария</t>
  </si>
  <si>
    <t>Ново-Хамидие</t>
  </si>
  <si>
    <t>Плановское</t>
  </si>
  <si>
    <t>Тамбовское</t>
  </si>
  <si>
    <t>Терекское</t>
  </si>
  <si>
    <t>Урожайное</t>
  </si>
  <si>
    <t>Хамидие</t>
  </si>
  <si>
    <t>Герменчик</t>
  </si>
  <si>
    <t>Кахун</t>
  </si>
  <si>
    <t>Морзох</t>
  </si>
  <si>
    <t>Нижний Черек</t>
  </si>
  <si>
    <t>Псыгансу</t>
  </si>
  <si>
    <t>Псыкод</t>
  </si>
  <si>
    <t>Псынабо</t>
  </si>
  <si>
    <t>Старый Черек</t>
  </si>
  <si>
    <t>Урвань</t>
  </si>
  <si>
    <t>Черная Речка</t>
  </si>
  <si>
    <t>Шитхала</t>
  </si>
  <si>
    <t>Верхне-Чегемское</t>
  </si>
  <si>
    <t>Звездный</t>
  </si>
  <si>
    <t>Лечинкай</t>
  </si>
  <si>
    <t>Нартан</t>
  </si>
  <si>
    <t>Нижний Чегем</t>
  </si>
  <si>
    <t>Хушто-Сырт</t>
  </si>
  <si>
    <t>Чегем-Второй</t>
  </si>
  <si>
    <t>Шалушка</t>
  </si>
  <si>
    <t>Яникой</t>
  </si>
  <si>
    <t>Аушигер</t>
  </si>
  <si>
    <t>Бабугент</t>
  </si>
  <si>
    <t>Безенги</t>
  </si>
  <si>
    <t>Верхняя Балкария</t>
  </si>
  <si>
    <t>Верхняя Жемтала</t>
  </si>
  <si>
    <t>Герпегеж</t>
  </si>
  <si>
    <t>Жемтала</t>
  </si>
  <si>
    <t>Зарагиж</t>
  </si>
  <si>
    <t>Карасу</t>
  </si>
  <si>
    <t>Кашхатау</t>
  </si>
  <si>
    <t>Бедык</t>
  </si>
  <si>
    <t>Былым</t>
  </si>
  <si>
    <t>Верхний Баксан</t>
  </si>
  <si>
    <t>Кенделен</t>
  </si>
  <si>
    <t>Лашкута</t>
  </si>
  <si>
    <t>Эльбрус</t>
  </si>
  <si>
    <t>Иные межбюджетные трансферты бюджетам муниципальных районов на финансовое обеспечение мероприятий, связанных с отдыхом детей в каникулярное время в детских стационарных лагерях</t>
  </si>
  <si>
    <t>03 4 98 72010</t>
  </si>
  <si>
    <t>Иные межбюджетные трансферты на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</si>
  <si>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03 4 98 72020</t>
  </si>
  <si>
    <t>Иные межбюджетные трансферты бюджетам муниципальных образований на выплату грантов на поддержку любительских творческих коллективов Кабардино-Балкарской Республики</t>
  </si>
  <si>
    <t>11 2 A2 74300</t>
  </si>
  <si>
    <t>ВСЕГО</t>
  </si>
  <si>
    <t>Перв. утв. 
план в соотвтетствии с законом КБР от 28.12.2024 № 52-РЗ</t>
  </si>
  <si>
    <t>% исп. к утв.  плану 2025</t>
  </si>
  <si>
    <t>% исп. к уточн.  плану 2025</t>
  </si>
  <si>
    <t>Распределение 
субвенций бюджетам муниципальных районов
и городских округов на осуществление ежемесячных денежных
выплат педагогическим работникам муниципальных
образовательных организаций, реализующих программы
дошкольного, начального общего, основного общего, среднего
общего образования, дополнительного образования,
финансируемых из республиканского бюджета</t>
  </si>
  <si>
    <t xml:space="preserve">Городское поселение Терек </t>
  </si>
  <si>
    <t xml:space="preserve">Городское поселение Чегем </t>
  </si>
  <si>
    <t>Сельское поселение Нартан</t>
  </si>
  <si>
    <t>Сельское поселение Прималкинское</t>
  </si>
  <si>
    <t>Сельское поселение Исламей</t>
  </si>
  <si>
    <t xml:space="preserve">Сельское поселение Зарагиж </t>
  </si>
  <si>
    <t>Распределение 
субсидий бюджетам муниципальных образований Кабардино-Балкарской Республики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</si>
  <si>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сельское поселение Атажукино</t>
  </si>
  <si>
    <t>сельское поселение Исламей</t>
  </si>
  <si>
    <t>сельское поселение Куба</t>
  </si>
  <si>
    <t>сельское поселение Аргудан</t>
  </si>
  <si>
    <t>сельское поселение Благовещенка</t>
  </si>
  <si>
    <t>городское поселение Терек</t>
  </si>
  <si>
    <t>сельское поселение Тамбовское</t>
  </si>
  <si>
    <t>сельское поселение Псыгансу</t>
  </si>
  <si>
    <t>сельское поселение Псынабо</t>
  </si>
  <si>
    <t>сельское поселение Старый Черек</t>
  </si>
  <si>
    <t>сельское поселение Шитхала</t>
  </si>
  <si>
    <t>городское поселение Тырныауз</t>
  </si>
  <si>
    <t>Сельское поселение Баксаненок Баксанского муниципального района</t>
  </si>
  <si>
    <t>Сельское поселение Верхний Куркужин Баксанского муниципального района</t>
  </si>
  <si>
    <t>Сельское поселение Жанхотеко Баксанского муниципального района</t>
  </si>
  <si>
    <t>Сельское поселение Заюково Баксанского муниципального района</t>
  </si>
  <si>
    <t>Сельское поселение Куба-Таба Баксанского муниципального района</t>
  </si>
  <si>
    <t>Сельское поселение Псычох Баксанского муниципального района</t>
  </si>
  <si>
    <t xml:space="preserve">Сельское поселение Каменномостское Баксанского муниципального района </t>
  </si>
  <si>
    <t>Сельское поселение Малка Баксанского муниципального района с. Малка</t>
  </si>
  <si>
    <t>Сельское поселение Аргудан Лескенского муниципального района</t>
  </si>
  <si>
    <t xml:space="preserve">Сельское поселение Анзорей Лескенского муниципального района </t>
  </si>
  <si>
    <t xml:space="preserve">Сельское поселение Урух Лескенского муниципального района </t>
  </si>
  <si>
    <t>Городское поселение Майский Майского муниципального района</t>
  </si>
  <si>
    <t>Сельское поселение Октябрьское Майского муниципального района</t>
  </si>
  <si>
    <t>Сельское поселение Красносельское Прохладненского муниципального района</t>
  </si>
  <si>
    <t>Сельское поселение Заречное Прохладненского муниципального района</t>
  </si>
  <si>
    <t>Сельское поселение Янтарное Прохладненского муниципального района</t>
  </si>
  <si>
    <t>Городское поселение Терек Терского муниципального района</t>
  </si>
  <si>
    <t>Сельское поселение Новая Балкария Терского муниципального района</t>
  </si>
  <si>
    <t>Сельское поселение Плановское Терского муниципального района</t>
  </si>
  <si>
    <t>Городское поселение Нарткала Урванского муниципального района</t>
  </si>
  <si>
    <t>Сельское поселение Нижний Черек Урванского муниципального района</t>
  </si>
  <si>
    <t>Сельское поселение Псыгансу Урванского муниципального района</t>
  </si>
  <si>
    <t>Сельское поселение Псынабо Урванского муниципального района</t>
  </si>
  <si>
    <t>Городское поселение Чегем Чегемского муниципального района</t>
  </si>
  <si>
    <t>Сельское поселение Лечинкай Чегемского муниципального района</t>
  </si>
  <si>
    <t>Городское поселение Кашхатау Черекского муниципального района</t>
  </si>
  <si>
    <t>Сельское поселение Бабугент</t>
  </si>
  <si>
    <t>Сельское поселение Верхняя Жемтала Черекского муниципального района</t>
  </si>
  <si>
    <t>Сельское поселение Герпегеж Черекского муниципального района</t>
  </si>
  <si>
    <t>Сельское поселение Жемтала Черекского муниципального района</t>
  </si>
  <si>
    <t>Городское поселение Тырныауз Эльбрусского муниципального района</t>
  </si>
  <si>
    <t>Сельское поселение Былым Эльбрусского муниципального района</t>
  </si>
  <si>
    <t xml:space="preserve"> Субсидии бюджетам муниципальных образований Кабардино-Балкарской Республики на модернизацию региональных и муниципальных библиотек</t>
  </si>
  <si>
    <t xml:space="preserve">Государственная поддержка лучших работников муниципальных учреждений культуры и лучших муниципальных учреждений культуры, находящихся на территориях сельских поселений  </t>
  </si>
  <si>
    <t>Государственная поддержка отрасли культуры (В части проведения модернизации муниципальных детских школ искусств путем их строительства, реконструкции и капитального ремонта)</t>
  </si>
  <si>
    <t xml:space="preserve"> Иные межбюджетные трансферты
из республиканского бюджета бюджетам муниципальных районов
и городских округов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</si>
  <si>
    <t>с.Аушигер</t>
  </si>
  <si>
    <t>с.п. Шалушка</t>
  </si>
  <si>
    <t>с.п. Аргудан</t>
  </si>
  <si>
    <t>с. Верхняя Балкария</t>
  </si>
  <si>
    <t>с.п. Хушто-Сырт</t>
  </si>
  <si>
    <t>11 2 Я5 53480</t>
  </si>
  <si>
    <t xml:space="preserve"> 11 2 A1 55130 11 2 Я5 55130</t>
  </si>
  <si>
    <t>11 2 Я5 55190</t>
  </si>
  <si>
    <t>11 2 Я5 55900</t>
  </si>
  <si>
    <t>24 2 06 9Д072</t>
  </si>
  <si>
    <t>40 2 И4 54240</t>
  </si>
  <si>
    <t xml:space="preserve"> Субсидии бюджетам муниципальных образований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</si>
  <si>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02 2 Я1 53150</t>
  </si>
  <si>
    <t xml:space="preserve">02 2 Ю6 53030
</t>
  </si>
  <si>
    <t>02 2 Ю6 50500</t>
  </si>
  <si>
    <t>Иные межбюджетные трансферты на оказание разовой финансовой помощи бюджетам отдельных муниципальных образований за счет резервного фонда Правительства Кабардино-Балкарской Республики</t>
  </si>
  <si>
    <t>11 2 Я5 54540</t>
  </si>
  <si>
    <t>11 2 03 R5190</t>
  </si>
  <si>
    <t>24 2 06 9Д870</t>
  </si>
  <si>
    <t>с.п. Хатуей</t>
  </si>
  <si>
    <t>с.п.Псыхурей</t>
  </si>
  <si>
    <t>52 2 Ю1 51160</t>
  </si>
  <si>
    <t>4 02 И4 55550</t>
  </si>
  <si>
    <t>9 99 00 7054F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</si>
  <si>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</si>
  <si>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Реализация мероприятий по модернизации коммунальной инфраструктуры</t>
  </si>
  <si>
    <t>05 2 И3 51540</t>
  </si>
  <si>
    <t>с. Жемтала</t>
  </si>
  <si>
    <t>с. п. Хабаз</t>
  </si>
  <si>
    <t>с. п. Лашкута</t>
  </si>
  <si>
    <t>с.п. Урух</t>
  </si>
  <si>
    <t>г.Баксана</t>
  </si>
  <si>
    <t>с.п. Кичмалка</t>
  </si>
  <si>
    <t>с.п.Жанхотеко</t>
  </si>
  <si>
    <t>с.п. Карагач</t>
  </si>
  <si>
    <t>с.п. Красносельское</t>
  </si>
  <si>
    <t>с.п. Янтарное</t>
  </si>
  <si>
    <t>Субсидия в целях софинансирования расходных обязательств на модернизацию молодежных центров</t>
  </si>
  <si>
    <t>Дотации (гранты) местным бюджетам для поощрения муниципальных управленческих команд</t>
  </si>
  <si>
    <t>99 9 00 75490</t>
  </si>
  <si>
    <t>ДСП</t>
  </si>
  <si>
    <t>02 2 Ю4 А7500 02 2 Ю4 57500</t>
  </si>
  <si>
    <t>05 2 И2 6748…</t>
  </si>
  <si>
    <t>Городское поселение Тырныауз</t>
  </si>
  <si>
    <t>Иные межбюджетные трансферты за счет средств резервного фонда Правительства Кабардино-Балкарской Республики по предупреждению и ликвидации последствий чрезвычайной ситуации</t>
  </si>
  <si>
    <t>1090171040</t>
  </si>
  <si>
    <t>Исполнение на 01.10.2025 г.</t>
  </si>
  <si>
    <t>Уточненный
план (роспись) на 01.10.2025 г.</t>
  </si>
  <si>
    <t>Аналитическая информация о фактических произведенных расходах на предоставление
 межбюджетных трансфертов бюджетам муниципальных образований КБР по состоянию 
на 01.10.2025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</si>
</sst>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BEF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164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9" fontId="1" fillId="4" borderId="1" xfId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9" fontId="1" fillId="7" borderId="1" xfId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7" borderId="1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164" fontId="7" fillId="3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  <color rgb="FFBBE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8.xml"/><Relationship Id="rId13" Type="http://schemas.openxmlformats.org/officeDocument/2006/relationships/revisionLog" Target="revisionLog13.xml"/><Relationship Id="rId21" Type="http://schemas.openxmlformats.org/officeDocument/2006/relationships/revisionLog" Target="revisionLog21.xml"/><Relationship Id="rId17" Type="http://schemas.openxmlformats.org/officeDocument/2006/relationships/revisionLog" Target="revisionLog17.xml"/><Relationship Id="rId12" Type="http://schemas.openxmlformats.org/officeDocument/2006/relationships/revisionLog" Target="revisionLog12.xml"/><Relationship Id="rId20" Type="http://schemas.openxmlformats.org/officeDocument/2006/relationships/revisionLog" Target="revisionLog20.xml"/><Relationship Id="rId16" Type="http://schemas.openxmlformats.org/officeDocument/2006/relationships/revisionLog" Target="revisionLog16.xml"/><Relationship Id="rId11" Type="http://schemas.openxmlformats.org/officeDocument/2006/relationships/revisionLog" Target="revisionLog11.xml"/><Relationship Id="rId24" Type="http://schemas.openxmlformats.org/officeDocument/2006/relationships/revisionLog" Target="revisionLog1.xml"/><Relationship Id="rId23" Type="http://schemas.openxmlformats.org/officeDocument/2006/relationships/revisionLog" Target="revisionLog23.xml"/><Relationship Id="rId15" Type="http://schemas.openxmlformats.org/officeDocument/2006/relationships/revisionLog" Target="revisionLog15.xml"/><Relationship Id="rId19" Type="http://schemas.openxmlformats.org/officeDocument/2006/relationships/revisionLog" Target="revisionLog19.xml"/><Relationship Id="rId22" Type="http://schemas.openxmlformats.org/officeDocument/2006/relationships/revisionLog" Target="revisionLog22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35EA56F-9E78-49F7-8525-91D33048CDD5}" diskRevisions="1" revisionId="2296" version="15">
  <header guid="{6D11EDC8-A417-4963-968D-9DFD91BEB0C4}" dateTime="2025-10-22T15:03:16" maxSheetId="2" userName="МБУ Казакова Фатима 124" r:id="rId11">
    <sheetIdMap count="1">
      <sheetId val="1"/>
    </sheetIdMap>
  </header>
  <header guid="{2FE09EBC-E813-47CD-9ABF-DFBB013DE8CF}" dateTime="2025-10-22T17:26:00" maxSheetId="2" userName="МБУ Казакова Фатима 124" r:id="rId12" minRId="1616" maxRId="1718">
    <sheetIdMap count="1">
      <sheetId val="1"/>
    </sheetIdMap>
  </header>
  <header guid="{32A04D25-54C7-4F40-A3F9-F2D7FE7851BA}" dateTime="2025-10-22T17:30:25" maxSheetId="2" userName="МБУ Казакова Фатима 124" r:id="rId13">
    <sheetIdMap count="1">
      <sheetId val="1"/>
    </sheetIdMap>
  </header>
  <header guid="{9F62B13F-FD93-48E7-A4FB-91DA6F26E517}" dateTime="2025-10-23T10:49:42" maxSheetId="2" userName="МБУ Казакова Фатима 124" r:id="rId14" minRId="1719" maxRId="1735">
    <sheetIdMap count="1">
      <sheetId val="1"/>
    </sheetIdMap>
  </header>
  <header guid="{A658ACFB-0F66-4A92-9CD6-EE500BA8CBFB}" dateTime="2025-10-23T11:12:28" maxSheetId="2" userName="МБУ Казакова Фатима 124" r:id="rId15" minRId="1736" maxRId="1763">
    <sheetIdMap count="1">
      <sheetId val="1"/>
    </sheetIdMap>
  </header>
  <header guid="{E1151FEA-4136-4526-B661-312D048DEB78}" dateTime="2025-10-23T11:46:00" maxSheetId="2" userName="МБУ Казакова Фатима 124" r:id="rId16" minRId="1764" maxRId="1805">
    <sheetIdMap count="1">
      <sheetId val="1"/>
    </sheetIdMap>
  </header>
  <header guid="{44BEC07D-21A2-4228-AB2B-3826D34B3FD4}" dateTime="2025-10-23T12:10:17" maxSheetId="2" userName="МБУ Казакова Фатима 124" r:id="rId17" minRId="1806" maxRId="1845">
    <sheetIdMap count="1">
      <sheetId val="1"/>
    </sheetIdMap>
  </header>
  <header guid="{B89215D1-929F-4F78-BB65-557E3AF2F178}" dateTime="2025-10-23T12:51:27" maxSheetId="2" userName="МБУ Казакова Фатима 124" r:id="rId18" minRId="1846" maxRId="1862">
    <sheetIdMap count="1">
      <sheetId val="1"/>
    </sheetIdMap>
  </header>
  <header guid="{44EED3BB-2D39-40D5-9E70-DB0AA41BBED2}" dateTime="2025-10-23T15:13:10" maxSheetId="2" userName="МБУ Казакова Фатима 124" r:id="rId19" minRId="1863" maxRId="1899">
    <sheetIdMap count="1">
      <sheetId val="1"/>
    </sheetIdMap>
  </header>
  <header guid="{F2595299-4B71-4BDC-91EA-91EC960F99F0}" dateTime="2025-10-23T16:23:29" maxSheetId="2" userName="МБУ Казакова Фатима 124" r:id="rId20" minRId="1900" maxRId="1957">
    <sheetIdMap count="1">
      <sheetId val="1"/>
    </sheetIdMap>
  </header>
  <header guid="{B92332EB-CA3D-4394-BC03-98E73DB279F4}" dateTime="2025-10-24T10:20:18" maxSheetId="2" userName="МБУ Казакова Фатима 124" r:id="rId21" minRId="1958" maxRId="2123">
    <sheetIdMap count="1">
      <sheetId val="1"/>
    </sheetIdMap>
  </header>
  <header guid="{A71FF373-8CD6-48C4-AF47-4AC5882288BD}" dateTime="2025-10-24T10:54:07" maxSheetId="2" userName="МБУ Казакова Фатима 124" r:id="rId22" minRId="2124" maxRId="2246">
    <sheetIdMap count="1">
      <sheetId val="1"/>
    </sheetIdMap>
  </header>
  <header guid="{CAEB271A-0267-48BE-9393-6ED6D946DB94}" dateTime="2025-10-24T11:18:16" maxSheetId="2" userName="МБУ Казакова Фатима 124" r:id="rId23" minRId="2248" maxRId="2293">
    <sheetIdMap count="1">
      <sheetId val="1"/>
    </sheetIdMap>
  </header>
  <header guid="{735EA56F-9E78-49F7-8525-91D33048CDD5}" dateTime="2025-10-24T12:20:29" maxSheetId="2" userName="МБУ Казакова Фатима 124" r:id="rId24" minRId="2294" maxRId="229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4" sId="1">
    <oc r="E7" t="inlineStr">
      <is>
        <t>Исполнение на 01.07.2025 г.</t>
      </is>
    </oc>
    <nc r="E7" t="inlineStr">
      <is>
        <t>Исполнение на 01.10.2025 г.</t>
      </is>
    </nc>
  </rcc>
  <rcc rId="2295" sId="1">
    <oc r="D7" t="inlineStr">
      <is>
        <t>Уточненный
план (роспись) на 01.07.2025 г.</t>
      </is>
    </oc>
    <nc r="D7" t="inlineStr">
      <is>
        <t>Уточненный
план (роспись) на 01.10.2025 г.</t>
      </is>
    </nc>
  </rcc>
  <rcc rId="2296" sId="1">
    <oc r="A1" t="inlineStr">
      <is>
        <t>Аналитическая информация о фактических произведенных расходах на предоставление
 межбюджетных трансфертов бюджетам муниципальных образований КБР по состоянию 
на 01.07.2025 года</t>
      </is>
    </oc>
    <nc r="A1" t="inlineStr">
      <is>
        <t>Аналитическая информация о фактических произведенных расходах на предоставление
 межбюджетных трансфертов бюджетам муниципальных образований КБР по состоянию 
на 01.10.2025 года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47131C0-6A34-4875-9DE7-DDE6ECCB5962}" action="delete"/>
  <rdn rId="0" localSheetId="1" customView="1" name="Z_747131C0_6A34_4875_9DE7_DDE6ECCB5962_.wvu.FilterData" hidden="1" oldHidden="1">
    <formula>Лист1!$A$8:$G$719</formula>
    <oldFormula>Лист1!$A$8:$G$719</oldFormula>
  </rdn>
  <rcv guid="{747131C0-6A34-4875-9DE7-DDE6ECCB5962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2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14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18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20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11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15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19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10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21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16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13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616" sId="1" odxf="1" dxf="1" numFmtId="4">
    <oc r="E10">
      <v>27554.68</v>
    </oc>
    <nc r="E10">
      <v>42785.919999999998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7" sId="1" odxf="1" dxf="1" numFmtId="4">
    <oc r="E11">
      <v>8298.08</v>
    </oc>
    <nc r="E11">
      <v>20281.330000000002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8" sId="1" odxf="1" dxf="1" numFmtId="4">
    <oc r="E12">
      <v>8072.56</v>
    </oc>
    <nc r="E12">
      <v>25722.68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9" sId="1" odxf="1" dxf="1" numFmtId="4">
    <oc r="E13">
      <v>20356.34</v>
    </oc>
    <nc r="E13">
      <v>31735.67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0" sId="1" odxf="1" dxf="1" numFmtId="4">
    <oc r="E14">
      <v>41808.300000000003</v>
    </oc>
    <nc r="E14">
      <v>72001.86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1" sId="1" odxf="1" dxf="1" numFmtId="4">
    <oc r="E15">
      <v>23632.12</v>
    </oc>
    <nc r="E15">
      <v>44358.82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2" sId="1" odxf="1" dxf="1" numFmtId="4">
    <oc r="E16">
      <v>851.28</v>
    </oc>
    <nc r="E16">
      <v>3859.72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3" sId="1" odxf="1" dxf="1" numFmtId="4">
    <oc r="E18">
      <v>41455.019999999997</v>
    </oc>
    <nc r="E18">
      <v>61198.78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4" sId="1" odxf="1" dxf="1" numFmtId="4">
    <oc r="E19">
      <v>31575.16</v>
    </oc>
    <nc r="E19">
      <v>49489.05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5" sId="1" odxf="1" dxf="1" numFmtId="4">
    <oc r="E20">
      <v>20549.3</v>
    </oc>
    <nc r="E20">
      <v>30835.69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6" sId="1" odxf="1" dxf="1" numFmtId="4">
    <oc r="E21">
      <v>14496.91</v>
    </oc>
    <nc r="E21">
      <v>20017.580000000002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rc rId="1627" sId="1" ref="A36:XFD36" action="insertRow">
    <undo index="0" exp="area" ref3D="1" dr="$C$1:$C$1048576" dn="Z_C5A7A5CB_61F0_4F90_82BE_C3B07A70E829_.wvu.Cols" sId="1"/>
  </rrc>
  <rrc rId="1628" sId="1" ref="A36:XFD36" action="insertRow">
    <undo index="0" exp="area" ref3D="1" dr="$C$1:$C$1048576" dn="Z_C5A7A5CB_61F0_4F90_82BE_C3B07A70E829_.wvu.Cols" sId="1"/>
  </rrc>
  <rcc rId="1629" sId="1" odxf="1" dxf="1">
    <nc r="A36" t="inlineStr">
      <is>
        <t>Дотации (гранты) местным бюджетам для поощрения муниципальных управленческих команд</t>
      </is>
    </nc>
    <ndxf>
      <fill>
        <patternFill patternType="solid">
          <bgColor rgb="FF92D050"/>
        </patternFill>
      </fill>
    </ndxf>
  </rcc>
  <rcc rId="1630" sId="1" odxf="1" dxf="1">
    <nc r="B36" t="inlineStr">
      <is>
        <t>99 9 00 75490</t>
      </is>
    </nc>
    <ndxf>
      <fill>
        <patternFill patternType="solid">
          <bgColor rgb="FF92D050"/>
        </patternFill>
      </fill>
    </ndxf>
  </rcc>
  <rfmt sheetId="1" sqref="C36" start="0" length="0">
    <dxf>
      <fill>
        <patternFill patternType="solid">
          <bgColor rgb="FF92D050"/>
        </patternFill>
      </fill>
    </dxf>
  </rfmt>
  <rfmt sheetId="1" sqref="D36" start="0" length="0">
    <dxf>
      <fill>
        <patternFill patternType="solid">
          <bgColor rgb="FF92D050"/>
        </patternFill>
      </fill>
    </dxf>
  </rfmt>
  <rfmt sheetId="1" sqref="E36" start="0" length="0">
    <dxf>
      <fill>
        <patternFill patternType="solid">
          <bgColor rgb="FF92D050"/>
        </patternFill>
      </fill>
    </dxf>
  </rfmt>
  <rfmt sheetId="1" sqref="F36" start="0" length="0">
    <dxf>
      <fill>
        <patternFill patternType="solid">
          <bgColor rgb="FF92D050"/>
        </patternFill>
      </fill>
    </dxf>
  </rfmt>
  <rfmt sheetId="1" sqref="G36" start="0" length="0">
    <dxf>
      <fill>
        <patternFill patternType="solid">
          <bgColor rgb="FF92D050"/>
        </patternFill>
      </fill>
    </dxf>
  </rfmt>
  <rcc rId="1631" sId="1" numFmtId="4">
    <nc r="C37">
      <v>0</v>
    </nc>
  </rcc>
  <rcc rId="1632" sId="1" numFmtId="4">
    <nc r="C36">
      <v>0</v>
    </nc>
  </rcc>
  <rcc rId="1633" sId="1" numFmtId="4">
    <nc r="D37">
      <v>13500</v>
    </nc>
  </rcc>
  <rcc rId="1634" sId="1">
    <nc r="D36">
      <f>D37</f>
    </nc>
  </rcc>
  <rcc rId="1635" sId="1" numFmtId="4">
    <nc r="E37">
      <v>13500</v>
    </nc>
  </rcc>
  <rcc rId="1636" sId="1">
    <nc r="E36">
      <f>E37</f>
    </nc>
  </rcc>
  <rcc rId="1637" sId="1">
    <nc r="F36">
      <f>IFERROR(E36/C36,"")</f>
    </nc>
  </rcc>
  <rcc rId="1638" sId="1">
    <nc r="F37">
      <f>IFERROR(E37/C37,"")</f>
    </nc>
  </rcc>
  <rcc rId="1639" sId="1">
    <nc r="G36">
      <f>IFERROR(E36/D36,"")</f>
    </nc>
  </rcc>
  <rcc rId="1640" sId="1">
    <nc r="G37">
      <f>IFERROR(E37/D37,"")</f>
    </nc>
  </rcc>
  <rcc rId="1641" sId="1">
    <nc r="A37" t="inlineStr">
      <is>
        <t>ДСП</t>
      </is>
    </nc>
  </rcc>
  <rcc rId="1642" sId="1">
    <oc r="C8">
      <f>C9+C22</f>
    </oc>
    <nc r="C8">
      <f>C9+C22+C36</f>
    </nc>
  </rcc>
  <rcc rId="1643" sId="1">
    <oc r="D8">
      <f>D9+D22</f>
    </oc>
    <nc r="D8">
      <f>D9+D22+D36</f>
    </nc>
  </rcc>
  <rcc rId="1644" sId="1">
    <oc r="E8">
      <f>E9+E22</f>
    </oc>
    <nc r="E8">
      <f>E9+E22+E36</f>
    </nc>
  </rcc>
  <rcc rId="1645" sId="1">
    <oc r="B39" t="inlineStr">
      <is>
        <t>02 2 01 R7500 02 2 Ю4 57500</t>
      </is>
    </oc>
    <nc r="B39" t="inlineStr">
      <is>
        <t>02 2 Ю4 А7500 02 2 Ю4 57500</t>
      </is>
    </nc>
  </rcc>
  <rrc rId="1646" sId="1" ref="A43:XFD43" action="insertRow">
    <undo index="0" exp="area" ref3D="1" dr="$C$1:$C$1048576" dn="Z_C5A7A5CB_61F0_4F90_82BE_C3B07A70E829_.wvu.Cols" sId="1"/>
  </rrc>
  <rcc rId="1647" sId="1" odxf="1" dxf="1">
    <nc r="A43" t="inlineStr">
      <is>
        <t>Урванский муниципальный район</t>
      </is>
    </nc>
    <odxf/>
    <ndxf/>
  </rcc>
  <rcc rId="1648" sId="1" numFmtId="4">
    <nc r="C43">
      <v>0</v>
    </nc>
  </rcc>
  <rcc rId="1649" sId="1" numFmtId="4">
    <nc r="C42">
      <v>0</v>
    </nc>
  </rcc>
  <rcc rId="1650" sId="1">
    <nc r="F43">
      <f>IFERROR(E43/C43,"")</f>
    </nc>
  </rcc>
  <rcc rId="1651" sId="1">
    <nc r="G43">
      <f>IFERROR(E43/D43,"")</f>
    </nc>
  </rcc>
  <rfmt sheetId="1" sqref="D45:E45">
    <dxf>
      <fill>
        <patternFill patternType="solid">
          <bgColor theme="9" tint="0.79998168889431442"/>
        </patternFill>
      </fill>
    </dxf>
  </rfmt>
  <rfmt sheetId="1" sqref="D46:E46">
    <dxf>
      <fill>
        <patternFill patternType="solid">
          <bgColor theme="9" tint="0.79998168889431442"/>
        </patternFill>
      </fill>
    </dxf>
  </rfmt>
  <rfmt sheetId="1" sqref="D40:E40">
    <dxf>
      <fill>
        <patternFill patternType="solid">
          <bgColor theme="9" tint="0.79998168889431442"/>
        </patternFill>
      </fill>
    </dxf>
  </rfmt>
  <rfmt sheetId="1" sqref="D41:E41">
    <dxf>
      <fill>
        <patternFill patternType="solid">
          <bgColor theme="9" tint="0.79998168889431442"/>
        </patternFill>
      </fill>
    </dxf>
  </rfmt>
  <rfmt sheetId="1" sqref="D43:E43">
    <dxf>
      <fill>
        <patternFill patternType="solid">
          <bgColor theme="9" tint="0.79998168889431442"/>
        </patternFill>
      </fill>
    </dxf>
  </rfmt>
  <rfmt sheetId="1" sqref="D44:E44">
    <dxf>
      <fill>
        <patternFill patternType="solid">
          <bgColor theme="9" tint="0.79998168889431442"/>
        </patternFill>
      </fill>
    </dxf>
  </rfmt>
  <rrc rId="1652" sId="1" ref="A42:XFD42" action="deleteRow">
    <undo index="0" exp="area" ref3D="1" dr="$C$1:$C$1048576" dn="Z_C5A7A5CB_61F0_4F90_82BE_C3B07A70E829_.wvu.Cols" sId="1"/>
    <rfmt sheetId="1" xfDxf="1" sqref="A42:XFD42" start="0" length="0"/>
    <rcc rId="0" sId="1" dxf="1">
      <nc r="A42" t="inlineStr">
        <is>
          <t>Баксанский муниципальный район</t>
        </is>
      </nc>
      <ndxf>
        <font>
          <sz val="11"/>
          <color theme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C42">
        <v>0</v>
      </nc>
      <n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42">
        <v>15000</v>
      </nc>
      <n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42">
        <v>0</v>
      </nc>
      <n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42">
        <f>IFERROR(E42/C42,"")</f>
      </nc>
      <n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42">
        <f>IFERROR(E42/D42,"")</f>
      </nc>
      <n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D40" start="0" length="0">
    <dxf>
      <fill>
        <patternFill patternType="none">
          <bgColor indexed="65"/>
        </patternFill>
      </fill>
    </dxf>
  </rfmt>
  <rcc rId="1653" sId="1" odxf="1" dxf="1" numFmtId="4">
    <oc r="E40">
      <v>39958.32</v>
    </oc>
    <nc r="E40">
      <v>58363.92</v>
    </nc>
    <ndxf>
      <fill>
        <patternFill patternType="none">
          <bgColor indexed="65"/>
        </patternFill>
      </fill>
    </ndxf>
  </rcc>
  <rfmt sheetId="1" sqref="D41" start="0" length="0">
    <dxf>
      <fill>
        <patternFill patternType="none">
          <bgColor indexed="65"/>
        </patternFill>
      </fill>
    </dxf>
  </rfmt>
  <rcc rId="1654" sId="1" odxf="1" dxf="1" numFmtId="4">
    <oc r="E41">
      <v>127200.32000000001</v>
    </oc>
    <nc r="E41">
      <v>180108.73</v>
    </nc>
    <ndxf>
      <fill>
        <patternFill patternType="none">
          <bgColor indexed="65"/>
        </patternFill>
      </fill>
    </ndxf>
  </rcc>
  <rcc rId="1655" sId="1" odxf="1" dxf="1" numFmtId="4">
    <nc r="D42">
      <v>108012.88</v>
    </nc>
    <ndxf>
      <fill>
        <patternFill patternType="none">
          <bgColor indexed="65"/>
        </patternFill>
      </fill>
    </ndxf>
  </rcc>
  <rcc rId="1656" sId="1" odxf="1" dxf="1" numFmtId="4">
    <nc r="E42">
      <v>0</v>
    </nc>
    <ndxf>
      <fill>
        <patternFill patternType="none">
          <bgColor indexed="65"/>
        </patternFill>
      </fill>
    </ndxf>
  </rcc>
  <rfmt sheetId="1" sqref="D43" start="0" length="0">
    <dxf>
      <fill>
        <patternFill patternType="none">
          <bgColor indexed="65"/>
        </patternFill>
      </fill>
    </dxf>
  </rfmt>
  <rcc rId="1657" sId="1" odxf="1" dxf="1" numFmtId="4">
    <oc r="E43">
      <v>57002.6</v>
    </oc>
    <nc r="E43">
      <v>100854.27</v>
    </nc>
    <ndxf>
      <fill>
        <patternFill patternType="none">
          <bgColor indexed="65"/>
        </patternFill>
      </fill>
    </ndxf>
  </rcc>
  <rfmt sheetId="1" sqref="D44" start="0" length="0">
    <dxf>
      <fill>
        <patternFill patternType="none">
          <bgColor indexed="65"/>
        </patternFill>
      </fill>
    </dxf>
  </rfmt>
  <rcc rId="1658" sId="1" odxf="1" dxf="1" numFmtId="4">
    <oc r="E44">
      <v>249413.24</v>
    </oc>
    <nc r="E44">
      <v>430356.77</v>
    </nc>
    <ndxf>
      <fill>
        <patternFill patternType="none">
          <bgColor indexed="65"/>
        </patternFill>
      </fill>
    </ndxf>
  </rcc>
  <rfmt sheetId="1" sqref="D45" start="0" length="0">
    <dxf>
      <fill>
        <patternFill patternType="none">
          <bgColor indexed="65"/>
        </patternFill>
      </fill>
    </dxf>
  </rfmt>
  <rcc rId="1659" sId="1" odxf="1" dxf="1" numFmtId="4">
    <oc r="E45">
      <v>60366.84</v>
    </oc>
    <nc r="E45">
      <v>105400.8</v>
    </nc>
    <ndxf>
      <fill>
        <patternFill patternType="none">
          <bgColor indexed="65"/>
        </patternFill>
      </fill>
    </ndxf>
  </rcc>
  <rcc rId="1660" sId="1" numFmtId="4">
    <oc r="E58">
      <v>85567.82</v>
    </oc>
    <nc r="E58">
      <v>101675.7</v>
    </nc>
  </rcc>
  <rcc rId="1661" sId="1" numFmtId="4">
    <oc r="E59">
      <v>19515.91</v>
    </oc>
    <nc r="E59">
      <v>23356.89</v>
    </nc>
  </rcc>
  <rcc rId="1662" sId="1" numFmtId="4">
    <oc r="E47">
      <v>20889.080000000002</v>
    </oc>
    <nc r="E47">
      <v>25353.34</v>
    </nc>
  </rcc>
  <rcc rId="1663" sId="1" numFmtId="4">
    <oc r="E48">
      <v>10932.61</v>
    </oc>
    <nc r="E48">
      <v>16216.85</v>
    </nc>
  </rcc>
  <rcc rId="1664" sId="1" numFmtId="4">
    <oc r="E50">
      <v>13665.9</v>
    </oc>
    <nc r="E50">
      <v>16579.78</v>
    </nc>
  </rcc>
  <rcc rId="1665" sId="1" numFmtId="4">
    <oc r="E51">
      <v>13076.74</v>
    </oc>
    <nc r="E51">
      <v>15960.55</v>
    </nc>
  </rcc>
  <rcc rId="1666" sId="1" numFmtId="4">
    <oc r="E55">
      <v>6840.63</v>
    </oc>
    <nc r="E55">
      <v>8584.7000000000007</v>
    </nc>
  </rcc>
  <rcc rId="1667" sId="1" numFmtId="4">
    <oc r="E52">
      <v>15430.97</v>
    </oc>
    <nc r="E52">
      <v>18941.53</v>
    </nc>
  </rcc>
  <rcc rId="1668" sId="1" numFmtId="4">
    <oc r="E53">
      <v>25294.080000000002</v>
    </oc>
    <nc r="E53">
      <v>31305.98</v>
    </nc>
  </rcc>
  <rcc rId="1669" sId="1" numFmtId="4">
    <oc r="E54">
      <v>27473.35</v>
    </oc>
    <nc r="E54">
      <v>31934.3</v>
    </nc>
  </rcc>
  <rcc rId="1670" sId="1" numFmtId="4">
    <oc r="E56">
      <v>7593.73</v>
    </oc>
    <nc r="E56">
      <v>9394.3799999999992</v>
    </nc>
  </rcc>
  <rcc rId="1671" sId="1" numFmtId="4">
    <oc r="E49">
      <v>9718.56</v>
    </oc>
    <nc r="E49">
      <v>11996.06</v>
    </nc>
  </rcc>
  <rcc rId="1672" sId="1" numFmtId="4">
    <oc r="E57">
      <v>22237.85</v>
    </oc>
    <nc r="E57">
      <v>27550.57</v>
    </nc>
  </rcc>
  <rcc rId="1673" sId="1" numFmtId="4">
    <oc r="E68">
      <v>0</v>
    </oc>
    <nc r="E68">
      <v>321.26</v>
    </nc>
  </rcc>
  <rcc rId="1674" sId="1" numFmtId="4">
    <oc r="D68">
      <v>642.5</v>
    </oc>
    <nc r="D68">
      <v>321.26</v>
    </nc>
  </rcc>
  <rfmt sheetId="1" sqref="D68:E68">
    <dxf>
      <fill>
        <patternFill patternType="solid">
          <bgColor theme="9" tint="0.79998168889431442"/>
        </patternFill>
      </fill>
    </dxf>
  </rfmt>
  <rfmt sheetId="1" sqref="D61:E63">
    <dxf>
      <fill>
        <patternFill patternType="solid">
          <bgColor theme="9" tint="0.79998168889431442"/>
        </patternFill>
      </fill>
    </dxf>
  </rfmt>
  <rfmt sheetId="1" sqref="D65:E65">
    <dxf>
      <fill>
        <patternFill patternType="solid">
          <bgColor theme="9" tint="0.79998168889431442"/>
        </patternFill>
      </fill>
    </dxf>
  </rfmt>
  <rfmt sheetId="1" sqref="D66:E66">
    <dxf>
      <fill>
        <patternFill patternType="solid">
          <bgColor theme="9" tint="0.79998168889431442"/>
        </patternFill>
      </fill>
    </dxf>
  </rfmt>
  <rfmt sheetId="1" sqref="D67:E67">
    <dxf>
      <fill>
        <patternFill patternType="solid">
          <bgColor theme="9" tint="0.79998168889431442"/>
        </patternFill>
      </fill>
    </dxf>
  </rfmt>
  <rfmt sheetId="1" sqref="D69:E69">
    <dxf>
      <fill>
        <patternFill patternType="solid">
          <bgColor theme="9" tint="0.79998168889431442"/>
        </patternFill>
      </fill>
    </dxf>
  </rfmt>
  <rcc rId="1675" sId="1" numFmtId="4">
    <oc r="D70">
      <v>628.4</v>
    </oc>
    <nc r="D70">
      <v>628.42999999999995</v>
    </nc>
  </rcc>
  <rfmt sheetId="1" sqref="D70:E70">
    <dxf>
      <fill>
        <patternFill patternType="solid">
          <bgColor theme="9" tint="0.79998168889431442"/>
        </patternFill>
      </fill>
    </dxf>
  </rfmt>
  <rcc rId="1676" sId="1" numFmtId="4">
    <oc r="D75">
      <v>850.7</v>
    </oc>
    <nc r="D75">
      <v>850.68</v>
    </nc>
  </rcc>
  <rfmt sheetId="1" sqref="D75:E75">
    <dxf>
      <fill>
        <patternFill patternType="solid">
          <bgColor theme="9" tint="0.79998168889431442"/>
        </patternFill>
      </fill>
    </dxf>
  </rfmt>
  <rcc rId="1677" sId="1" numFmtId="4">
    <oc r="E76">
      <v>0</v>
    </oc>
    <nc r="E76">
      <v>448.88</v>
    </nc>
  </rcc>
  <rfmt sheetId="1" sqref="D76:E76">
    <dxf>
      <fill>
        <patternFill patternType="solid">
          <bgColor theme="9" tint="0.79998168889431442"/>
        </patternFill>
      </fill>
    </dxf>
  </rfmt>
  <rfmt sheetId="1" sqref="D77:E77">
    <dxf>
      <fill>
        <patternFill patternType="solid">
          <bgColor theme="9" tint="0.79998168889431442"/>
        </patternFill>
      </fill>
    </dxf>
  </rfmt>
  <rfmt sheetId="1" sqref="D78:E78">
    <dxf>
      <fill>
        <patternFill patternType="solid">
          <bgColor theme="9" tint="0.79998168889431442"/>
        </patternFill>
      </fill>
    </dxf>
  </rfmt>
  <rfmt sheetId="1" sqref="E90" start="0" length="0">
    <dxf>
      <font>
        <sz val="8"/>
        <color auto="1"/>
        <name val="Arial Cyr"/>
        <scheme val="none"/>
      </font>
      <numFmt numFmtId="4" formatCode="#,##0.0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D90:E90">
    <dxf>
      <fill>
        <patternFill patternType="solid">
          <bgColor theme="9" tint="0.79998168889431442"/>
        </patternFill>
      </fill>
    </dxf>
  </rfmt>
  <rcc rId="1678" sId="1" odxf="1" dxf="1" numFmtId="4">
    <oc r="E90">
      <v>0</v>
    </oc>
    <nc r="E90">
      <v>1065.01</v>
    </nc>
    <ndxf>
      <font>
        <sz val="8"/>
        <color auto="1"/>
        <name val="Times New Roman"/>
        <scheme val="none"/>
      </font>
      <numFmt numFmtId="164" formatCode="#,##0.0"/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D91:E91">
    <dxf>
      <fill>
        <patternFill patternType="solid">
          <bgColor theme="9" tint="0.79998168889431442"/>
        </patternFill>
      </fill>
    </dxf>
  </rfmt>
  <rcc rId="1679" sId="1" numFmtId="4">
    <oc r="E92">
      <v>0</v>
    </oc>
    <nc r="E92">
      <v>705.2</v>
    </nc>
  </rcc>
  <rfmt sheetId="1" sqref="D92:E92">
    <dxf>
      <fill>
        <patternFill patternType="solid">
          <bgColor theme="9" tint="0.79998168889431442"/>
        </patternFill>
      </fill>
    </dxf>
  </rfmt>
  <rcc rId="1680" sId="1" numFmtId="4">
    <oc r="D93">
      <v>697.6</v>
    </oc>
    <nc r="D93">
      <v>1116.1600000000001</v>
    </nc>
  </rcc>
  <rfmt sheetId="1" sqref="D93:E93">
    <dxf>
      <fill>
        <patternFill patternType="solid">
          <bgColor theme="9" tint="0.79998168889431442"/>
        </patternFill>
      </fill>
    </dxf>
  </rfmt>
  <rcc rId="1681" sId="1" numFmtId="4">
    <oc r="E94">
      <v>0</v>
    </oc>
    <nc r="E94">
      <v>835.38</v>
    </nc>
  </rcc>
  <rfmt sheetId="1" sqref="D94:E94">
    <dxf>
      <fill>
        <patternFill patternType="solid">
          <bgColor theme="9" tint="0.79998168889431442"/>
        </patternFill>
      </fill>
    </dxf>
  </rfmt>
  <rcc rId="1682" sId="1" numFmtId="4">
    <oc r="E95">
      <v>0</v>
    </oc>
    <nc r="E95">
      <v>682.29</v>
    </nc>
  </rcc>
  <rfmt sheetId="1" sqref="D95:E95">
    <dxf>
      <fill>
        <patternFill patternType="solid">
          <bgColor theme="9" tint="0.79998168889431442"/>
        </patternFill>
      </fill>
    </dxf>
  </rfmt>
  <rfmt sheetId="1" sqref="D96:E96">
    <dxf>
      <fill>
        <patternFill patternType="solid">
          <bgColor theme="9" tint="0.79998168889431442"/>
        </patternFill>
      </fill>
    </dxf>
  </rfmt>
  <rfmt sheetId="1" sqref="D97:E97">
    <dxf>
      <fill>
        <patternFill patternType="solid">
          <bgColor theme="9" tint="0.79998168889431442"/>
        </patternFill>
      </fill>
    </dxf>
  </rfmt>
  <rcc rId="1683" sId="1" numFmtId="4">
    <oc r="E98">
      <v>0</v>
    </oc>
    <nc r="E98">
      <v>682.3</v>
    </nc>
  </rcc>
  <rfmt sheetId="1" sqref="D98:E98">
    <dxf>
      <fill>
        <patternFill patternType="solid">
          <bgColor theme="9" tint="0.79998168889431442"/>
        </patternFill>
      </fill>
    </dxf>
  </rfmt>
  <rfmt sheetId="1" sqref="D81:E81">
    <dxf>
      <fill>
        <patternFill patternType="solid">
          <bgColor theme="9" tint="0.79998168889431442"/>
        </patternFill>
      </fill>
    </dxf>
  </rfmt>
  <rfmt sheetId="1" sqref="D80:E80">
    <dxf>
      <fill>
        <patternFill patternType="solid">
          <bgColor theme="9" tint="0.79998168889431442"/>
        </patternFill>
      </fill>
    </dxf>
  </rfmt>
  <rfmt sheetId="1" sqref="D79:E79">
    <dxf>
      <fill>
        <patternFill patternType="solid">
          <bgColor theme="9" tint="0.79998168889431442"/>
        </patternFill>
      </fill>
    </dxf>
  </rfmt>
  <rfmt sheetId="1" sqref="D82:E82">
    <dxf>
      <fill>
        <patternFill patternType="solid">
          <bgColor theme="9" tint="0.79998168889431442"/>
        </patternFill>
      </fill>
    </dxf>
  </rfmt>
  <rfmt sheetId="1" sqref="D83:E83">
    <dxf>
      <fill>
        <patternFill patternType="solid">
          <bgColor theme="9" tint="0.79998168889431442"/>
        </patternFill>
      </fill>
    </dxf>
  </rfmt>
  <rfmt sheetId="1" sqref="D84:E84">
    <dxf>
      <fill>
        <patternFill patternType="solid">
          <bgColor theme="9" tint="0.79998168889431442"/>
        </patternFill>
      </fill>
    </dxf>
  </rfmt>
  <rfmt sheetId="1" sqref="D85:E85">
    <dxf>
      <fill>
        <patternFill patternType="solid">
          <bgColor theme="9" tint="0.79998168889431442"/>
        </patternFill>
      </fill>
    </dxf>
  </rfmt>
  <rfmt sheetId="1" sqref="D86:E86">
    <dxf>
      <fill>
        <patternFill patternType="solid">
          <bgColor theme="9" tint="0.79998168889431442"/>
        </patternFill>
      </fill>
    </dxf>
  </rfmt>
  <rfmt sheetId="1" sqref="D87:E87">
    <dxf>
      <fill>
        <patternFill patternType="solid">
          <bgColor theme="9" tint="0.79998168889431442"/>
        </patternFill>
      </fill>
    </dxf>
  </rfmt>
  <rcc rId="1684" sId="1" numFmtId="4">
    <oc r="D88">
      <v>510.3</v>
    </oc>
    <nc r="D88">
      <v>442.23</v>
    </nc>
  </rcc>
  <rfmt sheetId="1" sqref="D88:E88">
    <dxf>
      <fill>
        <patternFill patternType="solid">
          <bgColor theme="9" tint="0.79998168889431442"/>
        </patternFill>
      </fill>
    </dxf>
  </rfmt>
  <rfmt sheetId="1" sqref="D89:E89">
    <dxf>
      <fill>
        <patternFill patternType="solid">
          <bgColor theme="9" tint="0.79998168889431442"/>
        </patternFill>
      </fill>
    </dxf>
  </rfmt>
  <rcc rId="1685" sId="1" numFmtId="4">
    <oc r="D99">
      <v>856.7</v>
    </oc>
    <nc r="D99">
      <v>685.36</v>
    </nc>
  </rcc>
  <rfmt sheetId="1" sqref="D99:E99">
    <dxf>
      <fill>
        <patternFill patternType="solid">
          <bgColor theme="9" tint="0.79998168889431442"/>
        </patternFill>
      </fill>
    </dxf>
  </rfmt>
  <rfmt sheetId="1" sqref="D71:E71">
    <dxf>
      <fill>
        <patternFill patternType="solid">
          <bgColor theme="9" tint="0.79998168889431442"/>
        </patternFill>
      </fill>
    </dxf>
  </rfmt>
  <rfmt sheetId="1" sqref="D72:E72">
    <dxf>
      <fill>
        <patternFill patternType="solid">
          <bgColor theme="9" tint="0.79998168889431442"/>
        </patternFill>
      </fill>
    </dxf>
  </rfmt>
  <rfmt sheetId="1" sqref="D74:E74">
    <dxf>
      <fill>
        <patternFill patternType="solid">
          <bgColor theme="9" tint="0.79998168889431442"/>
        </patternFill>
      </fill>
    </dxf>
  </rfmt>
  <rfmt sheetId="1" sqref="D73:E73">
    <dxf>
      <fill>
        <patternFill patternType="solid">
          <bgColor theme="9" tint="0.79998168889431442"/>
        </patternFill>
      </fill>
    </dxf>
  </rfmt>
  <rrc rId="1686" sId="1" ref="A100:XFD100" action="insertRow">
    <undo index="0" exp="area" ref3D="1" dr="$C$1:$C$1048576" dn="Z_C5A7A5CB_61F0_4F90_82BE_C3B07A70E829_.wvu.Cols" sId="1"/>
  </rrc>
  <rcc rId="1687" sId="1" numFmtId="4">
    <nc r="D100">
      <v>142.08000000000001</v>
    </nc>
  </rcc>
  <rcc rId="1688" sId="1" numFmtId="4">
    <nc r="E100">
      <v>0</v>
    </nc>
  </rcc>
  <rcc rId="1689" sId="1">
    <nc r="G100">
      <f>IFERROR(E100/D100,"")</f>
    </nc>
  </rcc>
  <rcc rId="1690" sId="1" numFmtId="4">
    <nc r="C100">
      <v>0</v>
    </nc>
  </rcc>
  <rcc rId="1691" sId="1">
    <nc r="F100">
      <f>IFERROR(E100/C100,"")</f>
    </nc>
  </rcc>
  <rcc rId="1692" sId="1">
    <nc r="A100" t="inlineStr">
      <is>
        <t>Нераспределенный резерв</t>
      </is>
    </nc>
  </rcc>
  <rcc rId="1693" sId="1">
    <oc r="E60">
      <f>SUM(E61:E99)</f>
    </oc>
    <nc r="E60">
      <f>SUM(E61:E100)</f>
    </nc>
  </rcc>
  <rcc rId="1694" sId="1">
    <oc r="D60">
      <f>SUM(D61:D99)</f>
    </oc>
    <nc r="D60">
      <f>SUM(D61:D100)</f>
    </nc>
  </rcc>
  <rcc rId="1695" sId="1">
    <oc r="C60">
      <f>SUM(C61:C99)</f>
    </oc>
    <nc r="C60">
      <f>SUM(C61:C100)</f>
    </nc>
  </rcc>
  <rfmt sheetId="1" sqref="D61:E100">
    <dxf>
      <fill>
        <patternFill patternType="none">
          <bgColor auto="1"/>
        </patternFill>
      </fill>
    </dxf>
  </rfmt>
  <rcc rId="1696" sId="1" numFmtId="4">
    <oc r="E122">
      <v>210.23</v>
    </oc>
    <nc r="E122">
      <v>300</v>
    </nc>
  </rcc>
  <rcc rId="1697" sId="1" numFmtId="4">
    <oc r="E139">
      <v>4957.83</v>
    </oc>
    <nc r="E139">
      <v>8000</v>
    </nc>
  </rcc>
  <rcc rId="1698" sId="1" numFmtId="4">
    <oc r="E140">
      <v>6493.25</v>
    </oc>
    <nc r="E140">
      <v>8000</v>
    </nc>
  </rcc>
  <rcc rId="1699" sId="1" numFmtId="4">
    <oc r="E141">
      <v>5656.03</v>
    </oc>
    <nc r="E141">
      <v>8000</v>
    </nc>
  </rcc>
  <rcc rId="1700" sId="1" numFmtId="4">
    <oc r="E142">
      <v>7152.51</v>
    </oc>
    <nc r="E142">
      <v>8000</v>
    </nc>
  </rcc>
  <rcc rId="1701" sId="1" numFmtId="4">
    <oc r="E143">
      <v>5472.85</v>
    </oc>
    <nc r="E143">
      <v>8000</v>
    </nc>
  </rcc>
  <rcc rId="1702" sId="1">
    <nc r="F140">
      <f>IFERROR(E140/C140,"")</f>
    </nc>
  </rcc>
  <rcc rId="1703" sId="1">
    <nc r="F141">
      <f>IFERROR(E141/C141,"")</f>
    </nc>
  </rcc>
  <rcc rId="1704" sId="1">
    <nc r="G140">
      <f>IFERROR(E140/D140,"")</f>
    </nc>
  </rcc>
  <rcc rId="1705" sId="1">
    <nc r="G141">
      <f>IFERROR(E141/D141,"")</f>
    </nc>
  </rcc>
  <rcc rId="1706" sId="1" numFmtId="4">
    <oc r="E145">
      <v>1121.3900000000001</v>
    </oc>
    <nc r="E145">
      <v>3076.98</v>
    </nc>
  </rcc>
  <rcc rId="1707" sId="1">
    <nc r="F144">
      <f>IFERROR(E144/C144,"")</f>
    </nc>
  </rcc>
  <rcc rId="1708" sId="1">
    <nc r="F145">
      <f>IFERROR(E145/C145,"")</f>
    </nc>
  </rcc>
  <rcc rId="1709" sId="1">
    <nc r="G144">
      <f>IFERROR(E144/D144,"")</f>
    </nc>
  </rcc>
  <rcc rId="1710" sId="1">
    <nc r="G145">
      <f>IFERROR(E145/D145,"")</f>
    </nc>
  </rcc>
  <rcc rId="1711" sId="1">
    <nc r="F147">
      <f>IFERROR(E147/C147,"")</f>
    </nc>
  </rcc>
  <rcc rId="1712" sId="1" numFmtId="4">
    <oc r="E162">
      <v>12070.05</v>
    </oc>
    <nc r="E162">
      <v>12457.15</v>
    </nc>
  </rcc>
  <rcc rId="1713" sId="1" numFmtId="4">
    <oc r="D165">
      <v>1241123.24</v>
    </oc>
    <nc r="D165">
      <v>1273123.24</v>
    </nc>
  </rcc>
  <rcc rId="1714" sId="1" numFmtId="4">
    <oc r="E165">
      <v>456997.43</v>
    </oc>
    <nc r="E165">
      <v>746278.8</v>
    </nc>
  </rcc>
  <rcc rId="1715" sId="1" numFmtId="4">
    <oc r="E167">
      <v>0</v>
    </oc>
    <nc r="E167">
      <v>4087.84</v>
    </nc>
  </rcc>
  <rcc rId="1716" sId="1" numFmtId="4">
    <oc r="D169">
      <v>696682.73</v>
    </oc>
    <nc r="D169">
      <v>251900.79</v>
    </nc>
  </rcc>
  <rcc rId="1717" sId="1" numFmtId="4">
    <oc r="E171">
      <v>103202.01000000001</v>
    </oc>
    <nc r="E171">
      <v>154349.15</v>
    </nc>
  </rcc>
  <rcc rId="1718" sId="1" numFmtId="4">
    <oc r="E173">
      <v>3184.28</v>
    </oc>
    <nc r="E173">
      <v>6501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75" start="0" length="2147483647">
    <dxf>
      <font>
        <color rgb="FFFF0000"/>
      </font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9" sId="1" numFmtId="4">
    <oc r="E176">
      <v>44164.27</v>
    </oc>
    <nc r="E176">
      <v>107920.64</v>
    </nc>
  </rcc>
  <rcc rId="1720" sId="1" numFmtId="4">
    <oc r="E177">
      <v>4703.8999999999996</v>
    </oc>
    <nc r="E177">
      <v>9079.32</v>
    </nc>
  </rcc>
  <rcc rId="1721" sId="1" numFmtId="4">
    <oc r="E178">
      <v>3922.9</v>
    </oc>
    <nc r="E178">
      <v>13076.34</v>
    </nc>
  </rcc>
  <rcc rId="1722" sId="1" numFmtId="4">
    <oc r="E180">
      <v>588</v>
    </oc>
    <nc r="E180">
      <v>1960</v>
    </nc>
  </rcc>
  <rcc rId="1723" sId="1" numFmtId="4">
    <oc r="E185">
      <v>1973.91</v>
    </oc>
    <nc r="E185">
      <v>7571.34</v>
    </nc>
  </rcc>
  <rcc rId="1724" sId="1" numFmtId="4">
    <oc r="E188">
      <v>370.32</v>
    </oc>
    <nc r="E188">
      <v>1916.78</v>
    </nc>
  </rcc>
  <rcc rId="1725" sId="1" numFmtId="4">
    <oc r="E193">
      <v>1029</v>
    </oc>
    <nc r="E193">
      <v>3087.04</v>
    </nc>
  </rcc>
  <rcc rId="1726" sId="1" numFmtId="4">
    <oc r="E194">
      <v>1029</v>
    </oc>
    <nc r="E194">
      <v>3087.86</v>
    </nc>
  </rcc>
  <rcc rId="1727" sId="1" numFmtId="4">
    <oc r="E195">
      <v>0</v>
    </oc>
    <nc r="E195">
      <v>8820</v>
    </nc>
  </rcc>
  <rcc rId="1728" sId="1" numFmtId="4">
    <oc r="E196">
      <v>0</v>
    </oc>
    <nc r="E196">
      <v>2940.51</v>
    </nc>
  </rcc>
  <rcc rId="1729" sId="1" numFmtId="4">
    <oc r="E198">
      <v>0</v>
    </oc>
    <nc r="E198">
      <v>5880</v>
    </nc>
  </rcc>
  <rfmt sheetId="1" sqref="E200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730" sId="1" odxf="1" dxf="1" numFmtId="4">
    <oc r="E200">
      <v>0</v>
    </oc>
    <nc r="E200">
      <v>4312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E204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731" sId="1" odxf="1" dxf="1" numFmtId="4">
    <oc r="E204">
      <v>576.24</v>
    </oc>
    <nc r="E204">
      <v>2352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32" sId="1" numFmtId="4">
    <oc r="E206">
      <v>551.25</v>
    </oc>
    <nc r="E206">
      <v>1837.5</v>
    </nc>
  </rcc>
  <rcc rId="1733" sId="1" numFmtId="4">
    <oc r="E207">
      <v>1300.0899999999999</v>
    </oc>
    <nc r="E207">
      <v>2060.0100000000002</v>
    </nc>
  </rcc>
  <rcc rId="1734" sId="1" numFmtId="4">
    <oc r="E208">
      <v>485.1</v>
    </oc>
    <nc r="E208">
      <v>1837.5</v>
    </nc>
  </rcc>
  <rcc rId="1735" sId="1" numFmtId="4">
    <oc r="E205">
      <v>176.22</v>
    </oc>
    <nc r="E205">
      <v>588</v>
    </nc>
  </rcc>
  <rfmt sheetId="1" sqref="D175" start="0" length="2147483647">
    <dxf>
      <font>
        <color auto="1"/>
      </font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6" sId="1" numFmtId="4">
    <oc r="E212">
      <v>2446.7199999999998</v>
    </oc>
    <nc r="E212">
      <v>17539.73</v>
    </nc>
  </rcc>
  <rcc rId="1737" sId="1" numFmtId="4">
    <oc r="E213">
      <v>14033.9</v>
    </oc>
    <nc r="E213">
      <v>30570.07</v>
    </nc>
  </rcc>
  <rcc rId="1738" sId="1" numFmtId="4">
    <oc r="E214">
      <v>56538.2</v>
    </oc>
    <nc r="E214">
      <v>88983.08</v>
    </nc>
  </rcc>
  <rcc rId="1739" sId="1" numFmtId="4">
    <oc r="E217">
      <v>18501.310000000001</v>
    </oc>
    <nc r="E217">
      <v>19073.509999999998</v>
    </nc>
  </rcc>
  <rfmt sheetId="1" sqref="E216" start="0" length="0">
    <dxf>
      <font>
        <sz val="8"/>
        <color auto="1"/>
        <name val="Arial Cyr"/>
        <scheme val="none"/>
      </font>
      <numFmt numFmtId="4" formatCode="#,##0.00"/>
      <alignment horizontal="right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740" sId="1" odxf="1" dxf="1" numFmtId="4">
    <oc r="E216">
      <v>13440.65</v>
    </oc>
    <nc r="E216">
      <v>14841.47</v>
    </nc>
    <n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41" sId="1" numFmtId="4">
    <oc r="E215">
      <v>12336.53</v>
    </oc>
    <nc r="E215">
      <v>21531.09</v>
    </nc>
  </rcc>
  <rcc rId="1742" sId="1" numFmtId="4">
    <oc r="E219">
      <v>27344.03</v>
    </oc>
    <nc r="E219">
      <v>40694.86</v>
    </nc>
  </rcc>
  <rcc rId="1743" sId="1" numFmtId="4">
    <oc r="E221">
      <v>30684.19</v>
    </oc>
    <nc r="E221">
      <v>34725.949999999997</v>
    </nc>
  </rcc>
  <rrc rId="1744" sId="1" ref="A222:XFD222" action="deleteRow">
    <undo index="35" exp="ref" v="1" dr="E222" r="E38" sId="1"/>
    <undo index="35" exp="ref" v="1" dr="D222" r="D38" sId="1"/>
    <undo index="35" exp="ref" v="1" dr="C222" r="C38" sId="1"/>
    <undo index="0" exp="area" ref3D="1" dr="$C$1:$C$1048576" dn="Z_C5A7A5CB_61F0_4F90_82BE_C3B07A70E829_.wvu.Cols" sId="1"/>
    <rfmt sheetId="1" xfDxf="1" sqref="A222:XFD222" start="0" length="0"/>
    <rcc rId="0" sId="1" dxf="1">
      <nc r="A222" t="inlineStr">
        <is>
          <t>Мероприятия по профилактике деструктивных процессов среди молодежи</t>
        </is>
      </nc>
      <ndxf>
        <font>
          <sz val="11"/>
          <color theme="1"/>
          <name val="Times New Roman"/>
          <scheme val="none"/>
        </font>
        <fill>
          <patternFill patternType="solid">
            <bgColor rgb="FF92D050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2" t="inlineStr">
        <is>
          <t>52 3 99 28400</t>
        </is>
      </nc>
      <ndxf>
        <font>
          <sz val="11"/>
          <color theme="1"/>
          <name val="Times New Roman"/>
          <scheme val="none"/>
        </font>
        <fill>
          <patternFill patternType="solid">
            <bgColor rgb="FF92D05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2">
        <f>C223</f>
      </nc>
      <ndxf>
        <font>
          <sz val="11"/>
          <color theme="1"/>
          <name val="Times New Roman"/>
          <scheme val="none"/>
        </font>
        <numFmt numFmtId="164" formatCode="#,##0.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22">
        <f>D223</f>
      </nc>
      <ndxf>
        <font>
          <sz val="11"/>
          <color theme="1"/>
          <name val="Times New Roman"/>
          <scheme val="none"/>
        </font>
        <numFmt numFmtId="164" formatCode="#,##0.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22">
        <f>E223</f>
      </nc>
      <ndxf>
        <font>
          <sz val="11"/>
          <color theme="1"/>
          <name val="Times New Roman"/>
          <scheme val="none"/>
        </font>
        <numFmt numFmtId="164" formatCode="#,##0.0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22">
        <f>IFERROR(E222/C222,"")</f>
      </nc>
      <ndxf>
        <font>
          <sz val="11"/>
          <color theme="1"/>
          <name val="Times New Roman"/>
          <scheme val="none"/>
        </font>
        <numFmt numFmtId="13" formatCode="0%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2">
        <f>IFERROR(E222/D222,"")</f>
      </nc>
      <ndxf>
        <font>
          <sz val="11"/>
          <color theme="1"/>
          <name val="Times New Roman"/>
          <scheme val="none"/>
        </font>
        <numFmt numFmtId="13" formatCode="0%"/>
        <fill>
          <patternFill patternType="solid">
            <bgColor rgb="FF92D050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745" sId="1" ref="A222:XFD222" action="deleteRow">
    <undo index="0" exp="area" ref3D="1" dr="$C$1:$C$1048576" dn="Z_C5A7A5CB_61F0_4F90_82BE_C3B07A70E829_.wvu.Cols" sId="1"/>
    <rfmt sheetId="1" xfDxf="1" sqref="A222:XFD222" start="0" length="0"/>
    <rcc rId="0" sId="1" dxf="1">
      <nc r="A222" t="inlineStr">
        <is>
          <t>Нераспределенный резерв</t>
        </is>
      </nc>
      <ndxf>
        <font>
          <sz val="11"/>
          <color theme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22" start="0" length="0">
      <dxf>
        <font>
          <sz val="11"/>
          <color theme="1"/>
          <name val="Times New Roman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C222">
        <v>0</v>
      </nc>
      <n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22">
        <v>0</v>
      </nc>
      <n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E222">
        <v>0</v>
      </nc>
      <n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F222">
        <f>IFERROR(E222/C222,"")</f>
      </nc>
      <n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222">
        <f>IFERROR(E222/D222,"")</f>
      </nc>
      <ndxf>
        <font>
          <sz val="11"/>
          <color theme="1"/>
          <name val="Times New Roman"/>
          <scheme val="none"/>
        </font>
        <numFmt numFmtId="13" formatCode="0%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746" sId="1" numFmtId="4">
    <nc r="C223">
      <v>0</v>
    </nc>
  </rcc>
  <rcc rId="1747" sId="1" numFmtId="4">
    <nc r="C224">
      <v>0</v>
    </nc>
  </rcc>
  <rfmt sheetId="1" sqref="C222" start="0" length="0">
    <dxf>
      <fill>
        <patternFill patternType="none">
          <bgColor indexed="65"/>
        </patternFill>
      </fill>
    </dxf>
  </rfmt>
  <rcc rId="1748" sId="1" odxf="1" dxf="1" numFmtId="4">
    <nc r="C222">
      <v>0</v>
    </nc>
    <ndxf>
      <fill>
        <patternFill patternType="solid">
          <bgColor rgb="FF92D050"/>
        </patternFill>
      </fill>
    </ndxf>
  </rcc>
  <rcc rId="1749" sId="1">
    <oc r="B222" t="inlineStr">
      <is>
        <t>05 2 И2 67484</t>
      </is>
    </oc>
    <nc r="B222" t="inlineStr">
      <is>
        <t>05 2 И2 6748…</t>
      </is>
    </nc>
  </rcc>
  <rrc rId="1750" sId="1" ref="A224:XFD224" action="insertRow">
    <undo index="0" exp="area" ref3D="1" dr="$C$1:$C$1048576" dn="Z_C5A7A5CB_61F0_4F90_82BE_C3B07A70E829_.wvu.Cols" sId="1"/>
  </rrc>
  <rcc rId="1751" sId="1">
    <nc r="A224" t="inlineStr">
      <is>
        <t>Городской округ Баксан</t>
      </is>
    </nc>
  </rcc>
  <rcc rId="1752" sId="1" numFmtId="4">
    <nc r="C224">
      <v>0</v>
    </nc>
  </rcc>
  <rcc rId="1753" sId="1" numFmtId="4">
    <nc r="D224">
      <v>22945.09</v>
    </nc>
  </rcc>
  <rcc rId="1754" sId="1" numFmtId="4">
    <nc r="E224">
      <v>0</v>
    </nc>
  </rcc>
  <rcc rId="1755" sId="1" numFmtId="4">
    <oc r="E225">
      <v>0</v>
    </oc>
    <nc r="E225">
      <v>7696.4</v>
    </nc>
  </rcc>
  <rcc rId="1756" sId="1">
    <oc r="D222">
      <f>D223+D225</f>
    </oc>
    <nc r="D222">
      <f>D223+D225+D224</f>
    </nc>
  </rcc>
  <rcc rId="1757" sId="1">
    <oc r="E222">
      <f>E223+E225</f>
    </oc>
    <nc r="E222">
      <f>E223+E225+E224</f>
    </nc>
  </rcc>
  <rcc rId="1758" sId="1">
    <oc r="F222">
      <f>IFERROR(E222/C222,"")</f>
    </oc>
    <nc r="F222">
      <f>IFERROR(E222/C222,"")</f>
    </nc>
  </rcc>
  <rcc rId="1759" sId="1">
    <oc r="F223">
      <f>IFERROR(E223/C223,"")</f>
    </oc>
    <nc r="F223">
      <f>IFERROR(E223/C223,"")</f>
    </nc>
  </rcc>
  <rcc rId="1760" sId="1">
    <nc r="F224">
      <f>IFERROR(E224/C224,"")</f>
    </nc>
  </rcc>
  <rcc rId="1761" sId="1">
    <oc r="F225">
      <f>IFERROR(E225/C225,"")</f>
    </oc>
    <nc r="F225">
      <f>IFERROR(E225/C225,"")</f>
    </nc>
  </rcc>
  <rcc rId="1762" sId="1">
    <nc r="G224">
      <f>IFERROR(E224/D224,"")</f>
    </nc>
  </rcc>
  <rcc rId="1763" sId="1">
    <oc r="F227">
      <f>IFERROR(E227/C227,"")</f>
    </oc>
    <nc r="F227">
      <f>IFERROR(E227/C227,"")</f>
    </nc>
  </rcc>
  <rfmt sheetId="1" sqref="D226" start="0" length="2147483647">
    <dxf>
      <font>
        <color rgb="FFFF0000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4" sId="1" numFmtId="4">
    <oc r="E227">
      <v>0</v>
    </oc>
    <nc r="E227">
      <v>42258.57</v>
    </nc>
  </rcc>
  <rcc rId="1765" sId="1" numFmtId="4">
    <oc r="E238">
      <v>0</v>
    </oc>
    <nc r="E238">
      <v>22344.32</v>
    </nc>
  </rcc>
  <rcc rId="1766" sId="1" numFmtId="4">
    <oc r="E236">
      <v>0</v>
    </oc>
    <nc r="E236">
      <v>19573.240000000002</v>
    </nc>
  </rcc>
  <rcc rId="1767" sId="1" numFmtId="4">
    <oc r="E237">
      <v>0</v>
    </oc>
    <nc r="E237">
      <v>11116.19</v>
    </nc>
  </rcc>
  <rcc rId="1768" sId="1" numFmtId="4">
    <oc r="E235">
      <v>0</v>
    </oc>
    <nc r="E235">
      <v>5770.14</v>
    </nc>
  </rcc>
  <rcc rId="1769" sId="1" numFmtId="4">
    <oc r="E241">
      <v>0</v>
    </oc>
    <nc r="E241">
      <v>12060.21</v>
    </nc>
  </rcc>
  <rcc rId="1770" sId="1" numFmtId="4">
    <oc r="E240">
      <v>0</v>
    </oc>
    <nc r="E240">
      <v>12740.57</v>
    </nc>
  </rcc>
  <rcc rId="1771" sId="1" numFmtId="4">
    <oc r="E231">
      <v>0</v>
    </oc>
    <nc r="E231">
      <v>6057.81</v>
    </nc>
  </rcc>
  <rcc rId="1772" sId="1" numFmtId="4">
    <oc r="E242">
      <v>0</v>
    </oc>
    <nc r="E242">
      <v>3540.35</v>
    </nc>
  </rcc>
  <rcc rId="1773" sId="1" numFmtId="4">
    <oc r="E243">
      <v>0</v>
    </oc>
    <nc r="E243">
      <v>8492.02</v>
    </nc>
  </rcc>
  <rcc rId="1774" sId="1" numFmtId="4">
    <oc r="E244">
      <v>0</v>
    </oc>
    <nc r="E244">
      <v>3433.32</v>
    </nc>
  </rcc>
  <rcc rId="1775" sId="1" numFmtId="4">
    <oc r="E239">
      <v>0</v>
    </oc>
    <nc r="E239">
      <v>12053.78</v>
    </nc>
  </rcc>
  <rcc rId="1776" sId="1" numFmtId="4">
    <oc r="E233">
      <v>0</v>
    </oc>
    <nc r="E233">
      <v>4328.58</v>
    </nc>
  </rcc>
  <rcc rId="1777" sId="1" numFmtId="4">
    <oc r="E234">
      <v>0</v>
    </oc>
    <nc r="E234">
      <v>2306.4499999999998</v>
    </nc>
  </rcc>
  <rfmt sheetId="1" sqref="D226" start="0" length="2147483647">
    <dxf>
      <font>
        <color theme="1"/>
      </font>
    </dxf>
  </rfmt>
  <rcc rId="1778" sId="1" numFmtId="4">
    <oc r="E246">
      <v>0</v>
    </oc>
    <nc r="E246">
      <v>153.88999999999999</v>
    </nc>
  </rcc>
  <rcc rId="1779" sId="1">
    <oc r="C38">
      <f>C39+C46+C60+C101+C118+C138+C144+C146+C149+C159+C161+C164+C170+C172+C175+C211+C218+C220+#REF!</f>
    </oc>
    <nc r="C38">
      <f>C39+C46+C60+C101+C118+C138+C144+C146+C149+C159+C161+C164+C170+C172+C175+C211+C218+C220+C222+C226+C245</f>
    </nc>
  </rcc>
  <rcc rId="1780" sId="1">
    <oc r="D38">
      <f>D39+D46+D60+D101+D118+D138+D144+D146+D149+D159+D161+D164+D170+D172+D175+D211+D218+D220+#REF!+D222+D226+D245</f>
    </oc>
    <nc r="D38">
      <f>D39+D46+D60+D101+D118+D138+D144+D146+D149+D159+D161+D164+D170+D172+D175+D211+D218+D220+D222+D226+D245</f>
    </nc>
  </rcc>
  <rcc rId="1781" sId="1">
    <oc r="E38">
      <f>E39+E46+E60+E101+E118+E138+E144+E146+E149+E159+E161+E164+E170+E172+E175+E211+E218+E220+#REF!+E222+E226+E245</f>
    </oc>
    <nc r="E38">
      <f>E39+E46+E60+E101+E118+E138+E144+E146+E149+E159+E161+E164+E170+E172+E175+E211+E218+E220+E222+E226+E245</f>
    </nc>
  </rcc>
  <rcc rId="1782" sId="1" odxf="1" dxf="1" numFmtId="4">
    <nc r="C166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83" sId="1" odxf="1" dxf="1" numFmtId="4">
    <nc r="C167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84" sId="1" odxf="1" dxf="1" numFmtId="4">
    <nc r="C168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85" sId="1" odxf="1" dxf="1" numFmtId="4">
    <nc r="C227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86" sId="1" odxf="1" dxf="1" numFmtId="4">
    <nc r="C228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87" sId="1" odxf="1" dxf="1" numFmtId="4">
    <nc r="C229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88" sId="1" odxf="1" dxf="1" numFmtId="4">
    <nc r="C230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89" sId="1" odxf="1" dxf="1" numFmtId="4">
    <nc r="C231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90" sId="1" odxf="1" dxf="1" numFmtId="4">
    <nc r="C232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91" sId="1" odxf="1" dxf="1" numFmtId="4">
    <nc r="C233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92" sId="1" odxf="1" dxf="1" numFmtId="4">
    <nc r="C234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93" sId="1" odxf="1" dxf="1" numFmtId="4">
    <nc r="C235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94" sId="1" odxf="1" dxf="1" numFmtId="4">
    <nc r="C236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95" sId="1" odxf="1" dxf="1" numFmtId="4">
    <nc r="C237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96" sId="1" odxf="1" dxf="1" numFmtId="4">
    <nc r="C238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97" sId="1" odxf="1" dxf="1" numFmtId="4">
    <nc r="C239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98" sId="1" odxf="1" dxf="1" numFmtId="4">
    <nc r="C240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799" sId="1" odxf="1" dxf="1" numFmtId="4">
    <nc r="C241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800" sId="1" odxf="1" dxf="1" numFmtId="4">
    <nc r="C242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801" sId="1" odxf="1" dxf="1" numFmtId="4">
    <nc r="C243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802" sId="1" odxf="1" dxf="1" numFmtId="4">
    <nc r="C244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  <rcc rId="1803" sId="1" numFmtId="4">
    <nc r="C226">
      <v>0</v>
    </nc>
  </rcc>
  <rcc rId="1804" sId="1" numFmtId="4">
    <nc r="C245">
      <v>0</v>
    </nc>
  </rcc>
  <rcc rId="1805" sId="1" odxf="1" dxf="1" numFmtId="4">
    <nc r="C246">
      <v>0</v>
    </nc>
    <odxf>
      <font>
        <name val="Times New Roman"/>
        <scheme val="none"/>
      </font>
    </odxf>
    <ndxf>
      <font>
        <color auto="1"/>
        <name val="Times New Roman"/>
        <scheme val="none"/>
      </font>
    </ndxf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06" sId="1" numFmtId="4">
    <oc r="E260">
      <v>7744.0990000000002</v>
    </oc>
    <nc r="E260">
      <v>9509.5499999999993</v>
    </nc>
  </rcc>
  <rcc rId="1807" sId="1" numFmtId="4">
    <oc r="E261">
      <v>27838.609539999998</v>
    </oc>
    <nc r="E261">
      <v>36854.32</v>
    </nc>
  </rcc>
  <rcc rId="1808" sId="1" numFmtId="4">
    <oc r="E257">
      <v>6432.03</v>
    </oc>
    <nc r="E257">
      <v>9268.64</v>
    </nc>
  </rcc>
  <rcc rId="1809" sId="1" numFmtId="4">
    <oc r="E254">
      <v>4240.40319</v>
    </oc>
    <nc r="E254">
      <v>5592.44</v>
    </nc>
  </rcc>
  <rcc rId="1810" sId="1" numFmtId="4">
    <oc r="E251">
      <v>5989.5678499999995</v>
    </oc>
    <nc r="E251">
      <v>7990.57</v>
    </nc>
  </rcc>
  <rcc rId="1811" sId="1" numFmtId="4">
    <oc r="E258">
      <v>3199.9195800000002</v>
    </oc>
    <nc r="E258">
      <v>4667.22</v>
    </nc>
  </rcc>
  <rcc rId="1812" sId="1" numFmtId="4">
    <oc r="E252">
      <v>3782.0651600000001</v>
    </oc>
    <nc r="E252">
      <v>5021.1400000000003</v>
    </nc>
  </rcc>
  <rcc rId="1813" sId="1" numFmtId="4">
    <oc r="E256">
      <v>9777.9665299999997</v>
    </oc>
    <nc r="E256">
      <v>12540.69</v>
    </nc>
  </rcc>
  <rcc rId="1814" sId="1" numFmtId="4">
    <oc r="E250">
      <v>7634.125</v>
    </oc>
    <nc r="E250">
      <v>9989.27</v>
    </nc>
  </rcc>
  <rcc rId="1815" sId="1" numFmtId="4">
    <oc r="E259">
      <v>3782.4979900000003</v>
    </oc>
    <nc r="E259">
      <v>4884.92</v>
    </nc>
  </rcc>
  <rcc rId="1816" sId="1" numFmtId="4">
    <oc r="E253">
      <v>2838.4296300000001</v>
    </oc>
    <nc r="E253">
      <v>3860.03</v>
    </nc>
  </rcc>
  <rcc rId="1817" sId="1" numFmtId="4">
    <oc r="E262">
      <v>4936.3520099999996</v>
    </oc>
    <nc r="E262">
      <v>6616.44</v>
    </nc>
  </rcc>
  <rcc rId="1818" sId="1" numFmtId="4">
    <oc r="E255">
      <v>5921.3620000000001</v>
    </oc>
    <nc r="E255">
      <v>8140.52</v>
    </nc>
  </rcc>
  <rcc rId="1819" sId="1" numFmtId="4">
    <oc r="E275">
      <v>13756.598</v>
    </oc>
    <nc r="E275">
      <v>15941.42</v>
    </nc>
  </rcc>
  <rcc rId="1820" sId="1" numFmtId="4">
    <oc r="E276">
      <v>48354.02031</v>
    </oc>
    <nc r="E276">
      <v>60887.22</v>
    </nc>
  </rcc>
  <rcc rId="1821" sId="1" numFmtId="4">
    <oc r="E272">
      <v>13763.109</v>
    </oc>
    <nc r="E272">
      <v>20086.63</v>
    </nc>
  </rcc>
  <rcc rId="1822" sId="1" numFmtId="4">
    <oc r="E269">
      <v>10422.67879</v>
    </oc>
    <nc r="E269">
      <v>13124.16</v>
    </nc>
  </rcc>
  <rcc rId="1823" sId="1" numFmtId="4">
    <oc r="E266">
      <v>13115.778029999999</v>
    </oc>
    <nc r="E266">
      <v>16343.77</v>
    </nc>
  </rcc>
  <rcc rId="1824" sId="1" numFmtId="4">
    <oc r="E273">
      <v>8412.5953200000004</v>
    </oc>
    <nc r="E273">
      <v>10840.81</v>
    </nc>
  </rcc>
  <rcc rId="1825" sId="1" numFmtId="4">
    <oc r="E267">
      <v>9095.9013699999996</v>
    </oc>
    <nc r="E267">
      <v>11584.23</v>
    </nc>
  </rcc>
  <rcc rId="1826" sId="1" numFmtId="4">
    <oc r="E271">
      <v>19130.230670000001</v>
    </oc>
    <nc r="E271">
      <v>24200.06</v>
    </nc>
  </rcc>
  <rcc rId="1827" sId="1" numFmtId="4">
    <oc r="E265">
      <v>17919.945</v>
    </oc>
    <nc r="E265">
      <v>22499.15</v>
    </nc>
  </rcc>
  <rcc rId="1828" sId="1" numFmtId="4">
    <oc r="E274">
      <v>8497.0840399999997</v>
    </oc>
    <nc r="E274">
      <v>10408.549999999999</v>
    </nc>
  </rcc>
  <rcc rId="1829" sId="1" numFmtId="4">
    <oc r="E268">
      <v>7036.7804999999998</v>
    </oc>
    <nc r="E268">
      <v>8878.86</v>
    </nc>
  </rcc>
  <rcc rId="1830" sId="1" numFmtId="4">
    <oc r="E277">
      <v>9559.075710000001</v>
    </oc>
    <nc r="E277">
      <v>11330.41</v>
    </nc>
  </rcc>
  <rcc rId="1831" sId="1" numFmtId="4">
    <oc r="E270">
      <v>13531.50966</v>
    </oc>
    <nc r="E270">
      <v>17762.63</v>
    </nc>
  </rcc>
  <rcc rId="1832" sId="1" numFmtId="4">
    <oc r="E290">
      <v>279.65899999999999</v>
    </oc>
    <nc r="E290">
      <v>319.25</v>
    </nc>
  </rcc>
  <rcc rId="1833" sId="1" numFmtId="4">
    <oc r="E291">
      <v>244.19504999999998</v>
    </oc>
    <nc r="E291">
      <v>301.16000000000003</v>
    </nc>
  </rcc>
  <rcc rId="1834" sId="1" numFmtId="4">
    <oc r="E287">
      <v>700.23599999999999</v>
    </oc>
    <nc r="E287">
      <v>1027.5999999999999</v>
    </nc>
  </rcc>
  <rcc rId="1835" sId="1" numFmtId="4">
    <oc r="E281">
      <v>522.86209999999994</v>
    </oc>
    <nc r="E281">
      <v>701.04</v>
    </nc>
  </rcc>
  <rcc rId="1836" sId="1" numFmtId="4">
    <oc r="E288">
      <v>313.09472999999997</v>
    </oc>
    <nc r="E288">
      <v>415.45</v>
    </nc>
  </rcc>
  <rcc rId="1837" sId="1" numFmtId="4">
    <oc r="E282">
      <v>391.45605</v>
    </oc>
    <nc r="E282">
      <v>506.62</v>
    </nc>
  </rcc>
  <rcc rId="1838" sId="1" numFmtId="4">
    <oc r="E286">
      <v>395.04341999999997</v>
    </oc>
    <nc r="E286">
      <v>448.15</v>
    </nc>
  </rcc>
  <rcc rId="1839" sId="1" numFmtId="4">
    <oc r="E280">
      <v>243.84399999999999</v>
    </oc>
    <nc r="E280">
      <v>319.31</v>
    </nc>
  </rcc>
  <rcc rId="1840" sId="1" numFmtId="4">
    <oc r="E289">
      <v>613.05651</v>
    </oc>
    <nc r="E289">
      <v>750.82</v>
    </nc>
  </rcc>
  <rcc rId="1841" sId="1" numFmtId="4">
    <oc r="E283">
      <v>416.62200999999999</v>
    </oc>
    <nc r="E283">
      <v>526.5</v>
    </nc>
  </rcc>
  <rcc rId="1842" sId="1" numFmtId="4">
    <oc r="E285">
      <v>450.95729999999998</v>
    </oc>
    <nc r="E285">
      <v>582.97</v>
    </nc>
  </rcc>
  <rcc rId="1843" sId="1">
    <oc r="E278">
      <f>SUM(E280:E292)</f>
    </oc>
    <nc r="E278">
      <f>SUM(E280:E292)</f>
    </nc>
  </rcc>
  <rcc rId="1844" sId="1" numFmtId="4">
    <oc r="E284">
      <v>542.26882000000001</v>
    </oc>
    <nc r="E284">
      <v>711.41</v>
    </nc>
  </rcc>
  <rcc rId="1845" sId="1" numFmtId="4">
    <oc r="E292">
      <v>91.46611</v>
    </oc>
    <nc r="E292">
      <v>114.42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6" sId="1" numFmtId="4">
    <oc r="E295">
      <v>0</v>
    </oc>
    <nc r="E295">
      <v>807.71</v>
    </nc>
  </rcc>
  <rcc rId="1847" sId="1" numFmtId="4">
    <oc r="E302">
      <v>265.11099999999999</v>
    </oc>
    <nc r="E302">
      <v>486.65</v>
    </nc>
  </rcc>
  <rcc rId="1848" sId="1" numFmtId="4">
    <oc r="E296">
      <v>506.36799999999999</v>
    </oc>
    <nc r="E296">
      <v>546.27</v>
    </nc>
  </rcc>
  <rcc rId="1849" sId="1" numFmtId="4">
    <oc r="E300">
      <v>1180.6079999999999</v>
    </oc>
    <nc r="E300">
      <v>1274.19</v>
    </nc>
  </rcc>
  <rcc rId="1850" sId="1" numFmtId="4">
    <oc r="E294">
      <v>1016.864</v>
    </oc>
    <nc r="E294">
      <v>1077.4100000000001</v>
    </nc>
  </rcc>
  <rcc rId="1851" sId="1" numFmtId="4">
    <oc r="E297">
      <v>480.22399999999999</v>
    </oc>
    <nc r="E297">
      <v>480.22</v>
    </nc>
  </rcc>
  <rcc rId="1852" sId="1" numFmtId="4">
    <oc r="E306">
      <v>601.31200000000001</v>
    </oc>
    <nc r="E306">
      <v>601.30999999999995</v>
    </nc>
  </rcc>
  <rcc rId="1853" sId="1" numFmtId="4">
    <oc r="E299">
      <v>809.89</v>
    </oc>
    <nc r="E299">
      <v>819.07</v>
    </nc>
  </rcc>
  <rcc rId="1854" sId="1" numFmtId="4">
    <oc r="E319">
      <v>4326.8415000000005</v>
    </oc>
    <nc r="E319">
      <v>6195.12</v>
    </nc>
  </rcc>
  <rcc rId="1855" sId="1" numFmtId="4">
    <oc r="E315">
      <v>1507.14</v>
    </oc>
    <nc r="E315">
      <v>1550.4</v>
    </nc>
  </rcc>
  <rcc rId="1856" sId="1" numFmtId="4">
    <oc r="E316">
      <v>401.79500000000002</v>
    </oc>
    <nc r="E316">
      <v>525.88</v>
    </nc>
  </rcc>
  <rcc rId="1857" sId="1" numFmtId="4">
    <oc r="E310">
      <v>0</v>
    </oc>
    <nc r="E310">
      <v>805.8</v>
    </nc>
  </rcc>
  <rcc rId="1858" sId="1" numFmtId="4">
    <oc r="E308">
      <v>0</v>
    </oc>
    <nc r="E308">
      <v>1504.82</v>
    </nc>
  </rcc>
  <rcc rId="1859" sId="1" numFmtId="4">
    <oc r="E317">
      <v>0</v>
    </oc>
    <nc r="E317">
      <v>608.17999999999995</v>
    </nc>
  </rcc>
  <rcc rId="1860" sId="1" numFmtId="4">
    <oc r="E311">
      <v>350.88</v>
    </oc>
    <nc r="E311">
      <v>752.68</v>
    </nc>
  </rcc>
  <rcc rId="1861" sId="1" numFmtId="4">
    <oc r="E320">
      <v>971.41600000000005</v>
    </oc>
    <nc r="E320">
      <v>1042.73</v>
    </nc>
  </rcc>
  <rcc rId="1862" sId="1" numFmtId="4">
    <oc r="E313">
      <v>1149.625</v>
    </oc>
    <nc r="E313">
      <v>1227.4000000000001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3" sId="1" numFmtId="4">
    <oc r="E332">
      <v>16533.89804</v>
    </oc>
    <nc r="E332">
      <v>29500.2</v>
    </nc>
  </rcc>
  <rcc rId="1864" sId="1" numFmtId="4">
    <oc r="E329">
      <v>0</v>
    </oc>
    <nc r="E329">
      <v>26340.02</v>
    </nc>
  </rcc>
  <rcc rId="1865" sId="1" numFmtId="4">
    <oc r="E326">
      <v>0</v>
    </oc>
    <nc r="E326">
      <v>17286.82</v>
    </nc>
  </rcc>
  <rcc rId="1866" sId="1" numFmtId="4">
    <oc r="E323">
      <v>0</v>
    </oc>
    <nc r="E323">
      <v>7.99</v>
    </nc>
  </rcc>
  <rcc rId="1867" sId="1" numFmtId="4">
    <oc r="E330">
      <v>0</v>
    </oc>
    <nc r="E330">
      <v>10738.24</v>
    </nc>
  </rcc>
  <rcc rId="1868" sId="1" numFmtId="4">
    <oc r="E328">
      <v>0</v>
    </oc>
    <nc r="E328">
      <v>30140.76</v>
    </nc>
  </rcc>
  <rcc rId="1869" sId="1" numFmtId="4">
    <oc r="E322">
      <v>0</v>
    </oc>
    <nc r="E322">
      <v>22943.13</v>
    </nc>
  </rcc>
  <rcc rId="1870" sId="1" numFmtId="4">
    <oc r="E331">
      <v>0</v>
    </oc>
    <nc r="E331">
      <v>10295.48</v>
    </nc>
  </rcc>
  <rcc rId="1871" sId="1" numFmtId="4">
    <oc r="E325">
      <v>12156.996279999999</v>
    </oc>
    <nc r="E325">
      <v>14236.5</v>
    </nc>
  </rcc>
  <rcc rId="1872" sId="1" numFmtId="4">
    <oc r="E334">
      <v>583.77</v>
    </oc>
    <nc r="E334">
      <v>21805.59</v>
    </nc>
  </rcc>
  <rcc rId="1873" sId="1" numFmtId="4">
    <oc r="E327">
      <v>14225.29559</v>
    </oc>
    <nc r="E327">
      <v>19008.23</v>
    </nc>
  </rcc>
  <rcc rId="1874" sId="1" numFmtId="4">
    <oc r="E349">
      <v>637856.25248000002</v>
    </oc>
    <nc r="E349">
      <v>891185.32000000007</v>
    </nc>
  </rcc>
  <rcc rId="1875" sId="1" numFmtId="4">
    <oc r="E350">
      <v>111392.91123999999</v>
    </oc>
    <nc r="E350">
      <v>160289.15</v>
    </nc>
  </rcc>
  <rcc rId="1876" sId="1" numFmtId="4">
    <oc r="E338">
      <v>176290.53599999999</v>
    </oc>
    <nc r="E338">
      <v>242290.1</v>
    </nc>
  </rcc>
  <rcc rId="1877" sId="1" numFmtId="4">
    <oc r="E339">
      <v>115370.22817</v>
    </oc>
    <nc r="E339">
      <v>162709.40999999997</v>
    </nc>
  </rcc>
  <rcc rId="1878" sId="1" numFmtId="4">
    <oc r="E341">
      <v>79067.348070000007</v>
    </oc>
    <nc r="E341">
      <v>118413.16</v>
    </nc>
  </rcc>
  <rcc rId="1879" sId="1" numFmtId="4">
    <oc r="E342">
      <v>99096.305710000015</v>
    </oc>
    <nc r="E342">
      <v>137832.03</v>
    </nc>
  </rcc>
  <rcc rId="1880" sId="1" numFmtId="4">
    <oc r="E346">
      <v>61933.673929999997</v>
    </oc>
    <nc r="E346">
      <v>96321.23000000001</v>
    </nc>
  </rcc>
  <rcc rId="1881" sId="1" numFmtId="4">
    <oc r="E343">
      <v>131689.08873000002</v>
    </oc>
    <nc r="E343">
      <v>183304.90000000002</v>
    </nc>
  </rcc>
  <rcc rId="1882" sId="1" numFmtId="4">
    <oc r="E344">
      <v>186354.15601999999</v>
    </oc>
    <nc r="E344">
      <v>247695.45</v>
    </nc>
  </rcc>
  <rcc rId="1883" sId="1" numFmtId="4">
    <oc r="E345">
      <v>144647.75440000001</v>
    </oc>
    <nc r="E345">
      <v>195161.50999999998</v>
    </nc>
  </rcc>
  <rcc rId="1884" sId="1" numFmtId="4">
    <oc r="E347">
      <v>80728.993599999987</v>
    </oc>
    <nc r="E347">
      <v>110051.34</v>
    </nc>
  </rcc>
  <rcc rId="1885" sId="1" numFmtId="4">
    <oc r="E340">
      <v>77079.413809999998</v>
    </oc>
    <nc r="E340">
      <v>105609.41</v>
    </nc>
  </rcc>
  <rcc rId="1886" sId="1" numFmtId="4">
    <oc r="E348">
      <v>157013.38657</v>
    </oc>
    <nc r="E348">
      <v>215227.61999999997</v>
    </nc>
  </rcc>
  <rcc rId="1887" sId="1" numFmtId="4">
    <oc r="E365">
      <v>876537.14267000009</v>
    </oc>
    <nc r="E365">
      <v>1154082.99</v>
    </nc>
  </rcc>
  <rcc rId="1888" sId="1" numFmtId="4">
    <oc r="E366">
      <v>164459.60420999999</v>
    </oc>
    <nc r="E366">
      <v>215116.09999999998</v>
    </nc>
  </rcc>
  <rcc rId="1889" sId="1" numFmtId="4">
    <oc r="E354">
      <v>322684.58799999999</v>
    </oc>
    <nc r="E354">
      <v>422601.63</v>
    </nc>
  </rcc>
  <rcc rId="1890" sId="1" numFmtId="4">
    <oc r="E355">
      <v>245233.68281999999</v>
    </oc>
    <nc r="E355">
      <v>320060.65000000002</v>
    </nc>
  </rcc>
  <rcc rId="1891" sId="1" numFmtId="4">
    <oc r="E357">
      <v>149422.47894999999</v>
    </oc>
    <nc r="E357">
      <v>202681.82</v>
    </nc>
  </rcc>
  <rcc rId="1892" sId="1" numFmtId="4">
    <oc r="E358">
      <v>209660.70431</v>
    </oc>
    <nc r="E358">
      <v>276841.02</v>
    </nc>
  </rcc>
  <rcc rId="1893" sId="1" numFmtId="4">
    <oc r="E362">
      <v>142892.67139</v>
    </oc>
    <nc r="E362">
      <v>197699.86</v>
    </nc>
  </rcc>
  <rcc rId="1894" sId="1" numFmtId="4">
    <oc r="E359">
      <v>231520.23877</v>
    </oc>
    <nc r="E359">
      <v>301944.27</v>
    </nc>
  </rcc>
  <rcc rId="1895" sId="1" numFmtId="4">
    <oc r="E360">
      <v>314860.54678000003</v>
    </oc>
    <nc r="E360">
      <v>413450.11</v>
    </nc>
  </rcc>
  <rcc rId="1896" sId="1" numFmtId="4">
    <oc r="E361">
      <v>296579.96599999996</v>
    </oc>
    <nc r="E361">
      <v>381563.42000000004</v>
    </nc>
  </rcc>
  <rcc rId="1897" sId="1" numFmtId="4">
    <oc r="E363">
      <v>163030.12610999998</v>
    </oc>
    <nc r="E363">
      <v>212402.53000000003</v>
    </nc>
  </rcc>
  <rcc rId="1898" sId="1" numFmtId="4">
    <oc r="E356">
      <v>140416.58621000001</v>
    </oc>
    <nc r="E356">
      <v>183493.7</v>
    </nc>
  </rcc>
  <rcc rId="1899" sId="1" numFmtId="4">
    <oc r="E364">
      <v>233338.42662000001</v>
    </oc>
    <nc r="E364">
      <v>306539.15000000002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00" sId="1" numFmtId="4">
    <oc r="E380">
      <v>65564.653510000004</v>
    </oc>
    <nc r="E380">
      <v>81178.33</v>
    </nc>
  </rcc>
  <rcc rId="1901" sId="1" numFmtId="4">
    <oc r="E381">
      <v>26155.81667</v>
    </oc>
    <nc r="E381">
      <v>32480.51</v>
    </nc>
  </rcc>
  <rcc rId="1902" sId="1" numFmtId="4">
    <oc r="E369">
      <v>39834.129999999997</v>
    </oc>
    <nc r="E369">
      <v>51584.26</v>
    </nc>
  </rcc>
  <rcc rId="1903" sId="1" numFmtId="4">
    <oc r="E370">
      <v>34359.669159999998</v>
    </oc>
    <nc r="E370">
      <v>41612.639999999999</v>
    </nc>
  </rcc>
  <rcc rId="1904" sId="1" numFmtId="4">
    <oc r="E372">
      <v>18431.627519999998</v>
    </oc>
    <nc r="E372">
      <v>23930.16</v>
    </nc>
  </rcc>
  <rcc rId="1905" sId="1" numFmtId="4">
    <oc r="E373">
      <v>23761.52606</v>
    </oc>
    <nc r="E373">
      <v>30665.68</v>
    </nc>
  </rcc>
  <rcc rId="1906" sId="1" numFmtId="4">
    <oc r="E377">
      <v>17000.30327</v>
    </oc>
    <nc r="E377">
      <v>21806.66</v>
    </nc>
  </rcc>
  <rcc rId="1907" sId="1" numFmtId="4">
    <oc r="E374">
      <v>31518.848469999997</v>
    </oc>
    <nc r="E374">
      <v>39501.31</v>
    </nc>
  </rcc>
  <rcc rId="1908" sId="1" numFmtId="4">
    <oc r="E375">
      <v>42553.099259999995</v>
    </oc>
    <nc r="E375">
      <v>53654.44</v>
    </nc>
  </rcc>
  <rcc rId="1909" sId="1" numFmtId="4">
    <oc r="E376">
      <v>32497.919999999998</v>
    </oc>
    <nc r="E376">
      <v>43330.559999999998</v>
    </nc>
  </rcc>
  <rcc rId="1910" sId="1" numFmtId="4">
    <oc r="E378">
      <v>21175.529449999998</v>
    </oc>
    <nc r="E378">
      <v>25489</v>
    </nc>
  </rcc>
  <rcc rId="1911" sId="1" numFmtId="4">
    <oc r="E371">
      <v>20716.87989</v>
    </oc>
    <nc r="E371">
      <v>25238.19</v>
    </nc>
  </rcc>
  <rcc rId="1912" sId="1" numFmtId="4">
    <oc r="E379">
      <v>34955.33756</v>
    </oc>
    <nc r="E379">
      <v>43963.6</v>
    </nc>
  </rcc>
  <rcc rId="1913" sId="1" numFmtId="4">
    <oc r="E395">
      <v>15306.761630000001</v>
    </oc>
    <nc r="E395">
      <v>19452.11</v>
    </nc>
  </rcc>
  <rcc rId="1914" sId="1" numFmtId="4">
    <oc r="E396">
      <v>3661.8573999999999</v>
    </oc>
    <nc r="E396">
      <v>4575.96</v>
    </nc>
  </rcc>
  <rcc rId="1915" sId="1" numFmtId="4">
    <oc r="E384">
      <v>18094.046000000002</v>
    </oc>
    <nc r="E384">
      <v>23227.850000000002</v>
    </nc>
  </rcc>
  <rcc rId="1916" sId="1" numFmtId="4">
    <oc r="E385">
      <v>9871.2672300000013</v>
    </oc>
    <nc r="E385">
      <v>13351.58</v>
    </nc>
  </rcc>
  <rcc rId="1917" sId="1" numFmtId="4">
    <oc r="E387">
      <v>7509.4478499999996</v>
    </oc>
    <nc r="E387">
      <v>9794.89</v>
    </nc>
  </rcc>
  <rcc rId="1918" sId="1" numFmtId="4">
    <oc r="E388">
      <v>9909.1430799999998</v>
    </oc>
    <nc r="E388">
      <v>12672.32</v>
    </nc>
  </rcc>
  <rcc rId="1919" sId="1" numFmtId="4">
    <oc r="E392">
      <v>7558.9885400000003</v>
    </oc>
    <nc r="E392">
      <v>10869.890000000001</v>
    </nc>
  </rcc>
  <rcc rId="1920" sId="1" numFmtId="4">
    <oc r="E389">
      <v>23092.794600000001</v>
    </oc>
    <nc r="E389">
      <v>29457.5</v>
    </nc>
  </rcc>
  <rcc rId="1921" sId="1" numFmtId="4">
    <oc r="E390">
      <v>18757.90523</v>
    </oc>
    <nc r="E390">
      <v>24141.78</v>
    </nc>
  </rcc>
  <rcc rId="1922" sId="1" numFmtId="4">
    <oc r="E391">
      <v>16915.440999999999</v>
    </oc>
    <nc r="E391">
      <v>21495.08</v>
    </nc>
  </rcc>
  <rcc rId="1923" sId="1" numFmtId="4">
    <oc r="E393">
      <v>9924.5681000000004</v>
    </oc>
    <nc r="E393">
      <v>12737.38</v>
    </nc>
  </rcc>
  <rcc rId="1924" sId="1" numFmtId="4">
    <oc r="E386">
      <v>10475.193389999999</v>
    </oc>
    <nc r="E386">
      <v>13426.9</v>
    </nc>
  </rcc>
  <rcc rId="1925" sId="1" numFmtId="4">
    <oc r="E394">
      <v>9033.5679999999993</v>
    </oc>
    <nc r="E394">
      <v>12058.08</v>
    </nc>
  </rcc>
  <rcc rId="1926" sId="1" numFmtId="4">
    <oc r="E409">
      <v>21298.591</v>
    </oc>
    <nc r="E409">
      <v>31881.27</v>
    </nc>
  </rcc>
  <rcc rId="1927" sId="1" numFmtId="4">
    <oc r="E410">
      <v>8744.7713000000003</v>
    </oc>
    <nc r="E410">
      <v>12985.11</v>
    </nc>
  </rcc>
  <rcc rId="1928" sId="1" numFmtId="4">
    <oc r="D410">
      <v>24073.74</v>
    </oc>
    <nc r="D410">
      <v>22450.74</v>
    </nc>
  </rcc>
  <rcc rId="1929" sId="1" numFmtId="4">
    <oc r="E403">
      <v>4631.3247999999994</v>
    </oc>
    <nc r="E403">
      <v>6928.88</v>
    </nc>
  </rcc>
  <rcc rId="1930" sId="1" numFmtId="4">
    <oc r="D403">
      <v>8392.68</v>
    </oc>
    <nc r="D403">
      <v>9201.68</v>
    </nc>
  </rcc>
  <rcc rId="1931" sId="1" numFmtId="4">
    <oc r="E402">
      <v>7258.65949</v>
    </oc>
    <nc r="E402">
      <v>10827.14</v>
    </nc>
  </rcc>
  <rcc rId="1932" sId="1" numFmtId="4">
    <oc r="E401">
      <v>9394.1427100000001</v>
    </oc>
    <nc r="E401">
      <v>13620.17</v>
    </nc>
  </rcc>
  <rcc rId="1933" sId="1" numFmtId="4">
    <oc r="E407">
      <v>3441.7350000000001</v>
    </oc>
    <nc r="E407">
      <v>5061.38</v>
    </nc>
  </rcc>
  <rcc rId="1934" sId="1" numFmtId="4">
    <oc r="E398">
      <v>4582.8450000000003</v>
    </oc>
    <nc r="E398">
      <v>6981.2</v>
    </nc>
  </rcc>
  <rcc rId="1935" sId="1" numFmtId="4">
    <oc r="E404">
      <v>6426.7254999999996</v>
    </oc>
    <nc r="E404">
      <v>9762.19</v>
    </nc>
  </rcc>
  <rcc rId="1936" sId="1" numFmtId="4">
    <oc r="E400">
      <v>2869.25</v>
    </oc>
    <nc r="E400">
      <v>4198.09</v>
    </nc>
  </rcc>
  <rcc rId="1937" sId="1" numFmtId="4">
    <oc r="D400">
      <v>7288.38</v>
    </oc>
    <nc r="D400">
      <v>6288.38</v>
    </nc>
  </rcc>
  <rcc rId="1938" sId="1" numFmtId="4">
    <oc r="E408">
      <v>4135.5519999999997</v>
    </oc>
    <nc r="E408">
      <v>5872.75</v>
    </nc>
  </rcc>
  <rcc rId="1939" sId="1" numFmtId="4">
    <oc r="D408">
      <v>7950.95</v>
    </oc>
    <nc r="D408">
      <v>7392.95</v>
    </nc>
  </rcc>
  <rcc rId="1940" sId="1" numFmtId="4">
    <oc r="E405">
      <v>7388.4949999999999</v>
    </oc>
    <nc r="E405">
      <v>10887.64</v>
    </nc>
  </rcc>
  <rcc rId="1941" sId="1" numFmtId="4">
    <oc r="E399">
      <v>3131.3040000000001</v>
    </oc>
    <nc r="E399">
      <v>4872.0600000000004</v>
    </nc>
  </rcc>
  <rcc rId="1942" sId="1" numFmtId="4">
    <oc r="D399">
      <v>5963.22</v>
    </oc>
    <nc r="D399">
      <v>7012.22</v>
    </nc>
  </rcc>
  <rcc rId="1943" sId="1" numFmtId="4">
    <oc r="E406">
      <v>3507.6610000000001</v>
    </oc>
    <nc r="E406">
      <v>5274.54</v>
    </nc>
  </rcc>
  <rcc rId="1944" sId="1" numFmtId="4">
    <oc r="D406">
      <v>5963.22</v>
    </oc>
    <nc r="D406">
      <v>7115.22</v>
    </nc>
  </rcc>
  <rcc rId="1945" sId="1" numFmtId="4">
    <oc r="E422">
      <v>1716.2560000000001</v>
    </oc>
    <nc r="E422">
      <v>2925.07</v>
    </nc>
  </rcc>
  <rcc rId="1946" sId="1" numFmtId="4">
    <oc r="E419">
      <v>2030.309</v>
    </oc>
    <nc r="E419">
      <v>2899.81</v>
    </nc>
  </rcc>
  <rcc rId="1947" sId="1" numFmtId="4">
    <oc r="E413">
      <v>1337.39976</v>
    </oc>
    <nc r="E413">
      <v>2163.08</v>
    </nc>
  </rcc>
  <rcc rId="1948" sId="1" numFmtId="4">
    <oc r="E420">
      <v>1054.0239999999999</v>
    </oc>
    <nc r="E420">
      <v>1742.43</v>
    </nc>
  </rcc>
  <rcc rId="1949" sId="1" numFmtId="4">
    <oc r="E414">
      <v>734.83123999999998</v>
    </oc>
    <nc r="E414">
      <v>788.09</v>
    </nc>
  </rcc>
  <rcc rId="1950" sId="1" numFmtId="4">
    <oc r="E418">
      <v>2354.42427</v>
    </oc>
    <nc r="E418">
      <v>3814.29</v>
    </nc>
  </rcc>
  <rcc rId="1951" sId="1" numFmtId="4">
    <oc r="E412">
      <v>1782.8260700000001</v>
    </oc>
    <nc r="E412">
      <v>2893.44</v>
    </nc>
  </rcc>
  <rcc rId="1952" sId="1" numFmtId="4">
    <oc r="E421">
      <v>1619.74252</v>
    </oc>
    <nc r="E421">
      <v>2417</v>
    </nc>
  </rcc>
  <rcc rId="1953" sId="1" numFmtId="4">
    <oc r="E415">
      <v>1167.5531000000001</v>
    </oc>
    <nc r="E415">
      <v>1962.19</v>
    </nc>
  </rcc>
  <rcc rId="1954" sId="1" numFmtId="4">
    <oc r="E416">
      <v>1168.25162</v>
    </oc>
    <nc r="E416">
      <v>2020.11</v>
    </nc>
  </rcc>
  <rcc rId="1955" sId="1" numFmtId="4">
    <oc r="E423">
      <v>4704.3347000000003</v>
    </oc>
    <nc r="E423">
      <v>7167.5</v>
    </nc>
  </rcc>
  <rcc rId="1956" sId="1" numFmtId="4">
    <oc r="E424">
      <v>1362.30429</v>
    </oc>
    <nc r="E424">
      <v>2009.18</v>
    </nc>
  </rcc>
  <rcc rId="1957" sId="1" numFmtId="4">
    <oc r="E417">
      <v>1606.1171399999998</v>
    </oc>
    <nc r="E417">
      <v>2494.23</v>
    </nc>
  </rcc>
  <rfmt sheetId="1" sqref="E425" start="0" length="2147483647">
    <dxf>
      <font>
        <color rgb="FFFF0000"/>
      </font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8" sId="1" numFmtId="4">
    <oc r="E434">
      <v>622.31600000000003</v>
    </oc>
    <nc r="E434">
      <v>1114.27</v>
    </nc>
  </rcc>
  <rcc rId="1959" sId="1" numFmtId="4">
    <oc r="E432">
      <v>863.6888100000001</v>
    </oc>
    <nc r="E432">
      <v>1224.22</v>
    </nc>
  </rcc>
  <rcc rId="1960" sId="1" numFmtId="4">
    <oc r="E428">
      <v>558.06229000000008</v>
    </oc>
    <nc r="E428">
      <v>955.11</v>
    </nc>
  </rcc>
  <rcc rId="1961" sId="1" numFmtId="4">
    <oc r="E436">
      <v>668.38931000000002</v>
    </oc>
    <nc r="E436">
      <v>1062.53</v>
    </nc>
  </rcc>
  <rcc rId="1962" sId="1" numFmtId="4">
    <oc r="E431">
      <v>811.01211000000001</v>
    </oc>
    <nc r="E431">
      <v>1242.3800000000001</v>
    </nc>
  </rcc>
  <rcc rId="1963" sId="1" numFmtId="4">
    <oc r="E426">
      <v>687.48400000000004</v>
    </oc>
    <nc r="E426">
      <v>1138.04</v>
    </nc>
  </rcc>
  <rcc rId="1964" sId="1" numFmtId="4">
    <oc r="E427">
      <v>383.03095000000002</v>
    </oc>
    <nc r="E427">
      <v>652.78</v>
    </nc>
  </rcc>
  <rcc rId="1965" sId="1" numFmtId="4">
    <oc r="E429">
      <v>689.39156000000003</v>
    </oc>
    <nc r="E429">
      <v>1123.8</v>
    </nc>
  </rcc>
  <rcc rId="1966" sId="1" numFmtId="4">
    <oc r="E430">
      <v>699.27884999999992</v>
    </oc>
    <nc r="E430">
      <v>1076.47</v>
    </nc>
  </rcc>
  <rcc rId="1967" sId="1" numFmtId="4">
    <oc r="E433">
      <v>606.40048999999999</v>
    </oc>
    <nc r="E433">
      <v>969.06</v>
    </nc>
  </rcc>
  <rcc rId="1968" sId="1" numFmtId="4">
    <oc r="E435">
      <v>389.82650999999998</v>
    </oc>
    <nc r="E435">
      <v>722.59</v>
    </nc>
  </rcc>
  <rcc rId="1969" sId="1" numFmtId="4">
    <oc r="E437">
      <v>1775.8742500000001</v>
    </oc>
    <nc r="E437">
      <v>2634.05</v>
    </nc>
  </rcc>
  <rcc rId="1970" sId="1" numFmtId="4">
    <oc r="E438">
      <v>570.22855000000004</v>
    </oc>
    <nc r="E438">
      <v>809.92</v>
    </nc>
  </rcc>
  <rfmt sheetId="1" sqref="E425" start="0" length="2147483647">
    <dxf>
      <font>
        <color theme="1"/>
      </font>
    </dxf>
  </rfmt>
  <rcc rId="1971" sId="1" numFmtId="4">
    <oc r="E442">
      <v>839.45699999999999</v>
    </oc>
    <nc r="E442">
      <v>1283.77</v>
    </nc>
  </rcc>
  <rcc rId="1972" sId="1" numFmtId="4">
    <oc r="E451">
      <v>5533.7572099999998</v>
    </oc>
    <nc r="E451">
      <v>8577.65</v>
    </nc>
  </rcc>
  <rcc rId="1973" sId="1" numFmtId="4">
    <oc r="E447">
      <v>6460.7719999999999</v>
    </oc>
    <nc r="E447">
      <v>9503.43</v>
    </nc>
  </rcc>
  <rcc rId="1974" sId="1" numFmtId="4">
    <oc r="E448">
      <v>716.06399999999996</v>
    </oc>
    <nc r="E448">
      <v>871.17</v>
    </nc>
  </rcc>
  <rcc rId="1975" sId="1" numFmtId="4">
    <oc r="E446">
      <v>2747.3673399999998</v>
    </oc>
    <nc r="E446">
      <v>4129.6099999999997</v>
    </nc>
  </rcc>
  <rcc rId="1976" sId="1" numFmtId="4">
    <oc r="E440">
      <v>295.19200000000001</v>
    </oc>
    <nc r="E440">
      <v>394.11</v>
    </nc>
  </rcc>
  <rcc rId="1977" sId="1" numFmtId="4">
    <oc r="E449">
      <v>730.63699999999994</v>
    </oc>
    <nc r="E449">
      <v>984.85</v>
    </nc>
  </rcc>
  <rcc rId="1978" sId="1" numFmtId="4">
    <oc r="E443">
      <v>2052.4312</v>
    </oc>
    <nc r="E443">
      <v>3113.49</v>
    </nc>
  </rcc>
  <rcc rId="1979" sId="1" numFmtId="4">
    <oc r="E444">
      <v>2573.3957099999998</v>
    </oc>
    <nc r="E444">
      <v>3949.41</v>
    </nc>
  </rcc>
  <rcc rId="1980" sId="1" numFmtId="4">
    <oc r="E452">
      <v>2436.9468999999999</v>
    </oc>
    <nc r="E452">
      <v>3970.86</v>
    </nc>
  </rcc>
  <rcc rId="1981" sId="1" numFmtId="4">
    <oc r="E445">
      <v>155.35792999999998</v>
    </oc>
    <nc r="E445">
      <v>242.35</v>
    </nc>
  </rcc>
  <rcc rId="1982" sId="1" numFmtId="4">
    <oc r="E461">
      <v>0</v>
    </oc>
    <nc r="E461">
      <v>6</v>
    </nc>
  </rcc>
  <rcc rId="1983" sId="1" numFmtId="4">
    <oc r="E454">
      <v>2</v>
    </oc>
    <nc r="E454">
      <v>6</v>
    </nc>
  </rcc>
  <rcc rId="1984" sId="1" numFmtId="4">
    <oc r="E466">
      <v>6</v>
    </oc>
    <nc r="E466">
      <v>8</v>
    </nc>
  </rcc>
  <rcc rId="1985" sId="1" numFmtId="4">
    <oc r="E459">
      <v>6</v>
    </oc>
    <nc r="E459">
      <v>8</v>
    </nc>
  </rcc>
  <rcc rId="1986" sId="1" numFmtId="4">
    <oc r="E457">
      <v>2</v>
    </oc>
    <nc r="E457">
      <v>16</v>
    </nc>
  </rcc>
  <rcc rId="1987" sId="1" numFmtId="4">
    <oc r="E458">
      <v>18</v>
    </oc>
    <nc r="E458">
      <v>28</v>
    </nc>
  </rcc>
  <rcc rId="1988" sId="1" numFmtId="4">
    <oc r="E487">
      <v>0</v>
    </oc>
    <nc r="E487">
      <v>2.0099999999999998</v>
    </nc>
  </rcc>
  <rcc rId="1989" sId="1" numFmtId="4">
    <oc r="E485">
      <v>0</v>
    </oc>
    <nc r="E485">
      <v>2.2999999999999998</v>
    </nc>
  </rcc>
  <rcc rId="1990" sId="1" numFmtId="4">
    <oc r="E481">
      <v>0</v>
    </oc>
    <nc r="E481">
      <v>2.0099999999999998</v>
    </nc>
  </rcc>
  <rcc rId="1991" sId="1" numFmtId="4">
    <oc r="E484">
      <v>0</v>
    </oc>
    <nc r="E484">
      <v>2.2999999999999998</v>
    </nc>
  </rcc>
  <rcc rId="1992" sId="1" numFmtId="4">
    <oc r="E479">
      <v>0</v>
    </oc>
    <nc r="E479">
      <v>1.72</v>
    </nc>
  </rcc>
  <rcc rId="1993" sId="1" numFmtId="4">
    <oc r="E482">
      <v>0</v>
    </oc>
    <nc r="E482">
      <v>2.2999999999999998</v>
    </nc>
  </rcc>
  <rcc rId="1994" sId="1" numFmtId="4">
    <oc r="E488">
      <v>0</v>
    </oc>
    <nc r="E488">
      <v>2.0099999999999998</v>
    </nc>
  </rcc>
  <rcc rId="1995" sId="1" numFmtId="4">
    <oc r="E597">
      <v>65.778499999999994</v>
    </oc>
    <nc r="E597">
      <v>97.73</v>
    </nc>
  </rcc>
  <rcc rId="1996" sId="1" numFmtId="4">
    <oc r="E598">
      <v>194.90700000000001</v>
    </oc>
    <nc r="E598">
      <v>274.02</v>
    </nc>
  </rcc>
  <rcc rId="1997" sId="1" numFmtId="4">
    <oc r="E592">
      <v>193.57</v>
    </oc>
    <nc r="E592">
      <v>286.25</v>
    </nc>
  </rcc>
  <rcc rId="1998" sId="1" numFmtId="4">
    <oc r="E593">
      <v>0</v>
    </oc>
    <nc r="E593">
      <v>41.39</v>
    </nc>
  </rcc>
  <rcc rId="1999" sId="1" numFmtId="4">
    <oc r="E605">
      <v>175.77</v>
    </oc>
    <nc r="E605">
      <v>264.63</v>
    </nc>
  </rcc>
  <rcc rId="2000" sId="1" numFmtId="4">
    <oc r="E596">
      <v>68.510000000000005</v>
    </oc>
    <nc r="E596">
      <v>109.62</v>
    </nc>
  </rcc>
  <rcc rId="2001" sId="1" numFmtId="4">
    <oc r="E599">
      <v>65.587999999999994</v>
    </oc>
    <nc r="E599">
      <v>109.85</v>
    </nc>
  </rcc>
  <rcc rId="2002" sId="1" numFmtId="4">
    <oc r="E601">
      <v>142.79</v>
    </oc>
    <nc r="E601">
      <v>254.34</v>
    </nc>
  </rcc>
  <rcc rId="2003" sId="1" numFmtId="4">
    <oc r="E510">
      <v>205.52495999999999</v>
    </oc>
    <nc r="E510">
      <v>302.23</v>
    </nc>
  </rcc>
  <rcc rId="2004" sId="1" numFmtId="4">
    <oc r="E516">
      <v>205.52495999999999</v>
    </oc>
    <nc r="E516">
      <v>308.29000000000002</v>
    </nc>
  </rcc>
  <rcc rId="2005" sId="1" numFmtId="4">
    <oc r="E519">
      <v>54.806640000000002</v>
    </oc>
    <nc r="E519">
      <v>123.31</v>
    </nc>
  </rcc>
  <rcc rId="2006" sId="1" numFmtId="4">
    <oc r="E581">
      <v>191.77374</v>
    </oc>
    <nc r="E581">
      <v>294.52999999999997</v>
    </nc>
  </rcc>
  <rcc rId="2007" sId="1" numFmtId="4">
    <oc r="E574">
      <v>85.328429999999997</v>
    </oc>
    <nc r="E574">
      <v>113.24</v>
    </nc>
  </rcc>
  <rcc rId="2008" sId="1" numFmtId="4">
    <oc r="E587">
      <v>41.11</v>
    </oc>
    <nc r="E587">
      <v>82.21</v>
    </nc>
  </rcc>
  <rcc rId="2009" sId="1" numFmtId="4">
    <oc r="E580">
      <v>197.107</v>
    </oc>
    <nc r="E580">
      <v>302.47000000000003</v>
    </nc>
  </rcc>
  <rcc rId="2010" sId="1" numFmtId="4">
    <oc r="E590">
      <v>356.73099999999999</v>
    </oc>
    <nc r="E590">
      <v>562.80999999999995</v>
    </nc>
  </rcc>
  <rcc rId="2011" sId="1" numFmtId="4">
    <oc r="E582">
      <v>70.784610000000001</v>
    </oc>
    <nc r="E582">
      <v>111.89</v>
    </nc>
  </rcc>
  <rcc rId="2012" sId="1" numFmtId="4">
    <oc r="E586">
      <v>401.06670000000003</v>
    </oc>
    <nc r="E586">
      <v>598.32000000000005</v>
    </nc>
  </rcc>
  <rcc rId="2013" sId="1" numFmtId="4">
    <oc r="E572">
      <v>194.97363000000001</v>
    </oc>
    <nc r="E572">
      <v>298.62</v>
    </nc>
  </rcc>
  <rcc rId="2014" sId="1" numFmtId="4">
    <oc r="E502">
      <v>202.42270000000002</v>
    </oc>
    <nc r="E502">
      <v>329.96</v>
    </nc>
  </rcc>
  <rcc rId="2015" sId="1" numFmtId="4">
    <oc r="E579">
      <v>173.81800000000001</v>
    </oc>
    <nc r="E579">
      <v>270.58</v>
    </nc>
  </rcc>
  <rcc rId="2016" sId="1" numFmtId="4">
    <oc r="E591">
      <v>194.20599999999999</v>
    </oc>
    <nc r="E591">
      <v>296.97000000000003</v>
    </nc>
  </rcc>
  <rcc rId="2017" sId="1" numFmtId="4">
    <oc r="E606">
      <v>81.362200000000001</v>
    </oc>
    <nc r="E606">
      <v>122.47</v>
    </nc>
  </rcc>
  <rcc rId="2018" sId="1" numFmtId="4">
    <oc r="E573">
      <v>156.03998999999999</v>
    </oc>
    <nc r="E573">
      <v>263.8</v>
    </nc>
  </rcc>
  <rcc rId="2019" sId="1" numFmtId="4">
    <oc r="E576">
      <v>161.92356000000001</v>
    </oc>
    <nc r="E576">
      <v>205.87</v>
    </nc>
  </rcc>
  <rcc rId="2020" sId="1" numFmtId="4">
    <oc r="E577">
      <v>77.684839999999994</v>
    </oc>
    <nc r="E577">
      <v>118.79</v>
    </nc>
  </rcc>
  <rcc rId="2021" sId="1" numFmtId="4">
    <oc r="E578">
      <v>77.6892</v>
    </oc>
    <nc r="E578">
      <v>109.62</v>
    </nc>
  </rcc>
  <rcc rId="2022" sId="1" numFmtId="4">
    <oc r="E523">
      <v>201.59299999999999</v>
    </oc>
    <nc r="E523">
      <v>324.95</v>
    </nc>
  </rcc>
  <rcc rId="2023" sId="1" numFmtId="4">
    <oc r="E524">
      <v>78.34375</v>
    </oc>
    <nc r="E524">
      <v>115.61</v>
    </nc>
  </rcc>
  <rcc rId="2024" sId="1" numFmtId="4">
    <oc r="E575">
      <v>195.68768</v>
    </oc>
    <nc r="E575">
      <v>296.79000000000002</v>
    </nc>
  </rcc>
  <rcc rId="2025" sId="1" numFmtId="4">
    <oc r="E528">
      <v>78.213789999999989</v>
    </oc>
    <nc r="E528">
      <v>119.32</v>
    </nc>
  </rcc>
  <rcc rId="2026" sId="1" numFmtId="4">
    <oc r="E529">
      <v>73.902000000000001</v>
    </oc>
    <nc r="E529">
      <v>217.46</v>
    </nc>
  </rcc>
  <rcc rId="2027" sId="1" numFmtId="4">
    <oc r="E530">
      <v>195.869</v>
    </oc>
    <nc r="E530">
      <v>303.41000000000003</v>
    </nc>
  </rcc>
  <rcc rId="2028" sId="1" numFmtId="4">
    <oc r="E526">
      <v>78.335999999999999</v>
    </oc>
    <nc r="E526">
      <v>119.44</v>
    </nc>
  </rcc>
  <rcc rId="2029" sId="1" numFmtId="4">
    <oc r="E527">
      <v>78.343999999999994</v>
    </oc>
    <nc r="E527">
      <v>119.45</v>
    </nc>
  </rcc>
  <rcc rId="2030" sId="1" numFmtId="4">
    <oc r="E525">
      <v>78.343999999999994</v>
    </oc>
    <nc r="E525">
      <v>119.45</v>
    </nc>
  </rcc>
  <rcc rId="2031" sId="1" numFmtId="4">
    <oc r="E558">
      <v>82.207999999999998</v>
    </oc>
    <nc r="E558">
      <v>123.31</v>
    </nc>
  </rcc>
  <rcc rId="2032" sId="1" numFmtId="4">
    <oc r="E557">
      <v>207.19499999999999</v>
    </oc>
    <nc r="E557">
      <v>331.16</v>
    </nc>
  </rcc>
  <rcc rId="2033" sId="1" numFmtId="4">
    <oc r="E560">
      <v>148.45699999999999</v>
    </oc>
    <nc r="E560">
      <v>148.46</v>
    </nc>
  </rcc>
  <rcc rId="2034" sId="1" numFmtId="4">
    <oc r="E562">
      <v>70.646539999999987</v>
    </oc>
    <nc r="E562">
      <v>93.06</v>
    </nc>
  </rcc>
  <rcc rId="2035" sId="1" numFmtId="4">
    <oc r="E563">
      <v>79.852999999999994</v>
    </oc>
    <nc r="E563">
      <v>259.77</v>
    </nc>
  </rcc>
  <rcc rId="2036" sId="1" numFmtId="4">
    <oc r="E564">
      <v>68.510999999999996</v>
    </oc>
    <nc r="E564">
      <v>105.05</v>
    </nc>
  </rcc>
  <rcc rId="2037" sId="1" numFmtId="4">
    <oc r="E567">
      <v>310.04500000000002</v>
    </oc>
    <nc r="E567">
      <v>370.74</v>
    </nc>
  </rcc>
  <rcc rId="2038" sId="1" numFmtId="4">
    <oc r="E569">
      <v>171.6739</v>
    </oc>
    <nc r="E569">
      <v>284.31</v>
    </nc>
  </rcc>
  <rcc rId="2039" sId="1" numFmtId="4">
    <oc r="E570">
      <v>250.03200000000001</v>
    </oc>
    <nc r="E570">
      <v>398.81</v>
    </nc>
  </rcc>
  <rcc rId="2040" sId="1" numFmtId="4">
    <oc r="E561">
      <v>82.21347999999999</v>
    </oc>
    <nc r="E561">
      <v>109.74</v>
    </nc>
  </rcc>
  <rcc rId="2041" sId="1" numFmtId="4">
    <oc r="E568">
      <v>82.21</v>
    </oc>
    <nc r="E568">
      <v>119.3</v>
    </nc>
  </rcc>
  <rcc rId="2042" sId="1" numFmtId="4">
    <oc r="E555">
      <v>249.453</v>
    </oc>
    <nc r="E555">
      <v>331.77</v>
    </nc>
  </rcc>
  <rcc rId="2043" sId="1" numFmtId="4">
    <oc r="E566">
      <v>82.182000000000002</v>
    </oc>
    <nc r="E566">
      <v>123.27</v>
    </nc>
  </rcc>
  <rcc rId="2044" sId="1" numFmtId="4">
    <oc r="E571">
      <v>188.60300000000001</v>
    </oc>
    <nc r="E571">
      <v>277.2</v>
    </nc>
  </rcc>
  <rcc rId="2045" sId="1" numFmtId="4">
    <oc r="E522">
      <v>199.73500000000001</v>
    </oc>
    <nc r="E522">
      <v>300.16000000000003</v>
    </nc>
  </rcc>
  <rcc rId="2046" sId="1" numFmtId="4">
    <oc r="E603">
      <v>180.12352999999999</v>
    </oc>
    <nc r="E603">
      <v>278.37</v>
    </nc>
  </rcc>
  <rcc rId="2047" sId="1" numFmtId="4">
    <oc r="E559">
      <v>154.82238000000001</v>
    </oc>
    <nc r="E559">
      <v>292.7</v>
    </nc>
  </rcc>
  <rcc rId="2048" sId="1" numFmtId="4">
    <oc r="E534">
      <v>74.45</v>
    </oc>
    <nc r="E534">
      <v>118.62</v>
    </nc>
  </rcc>
  <rcc rId="2049" sId="1" numFmtId="4">
    <oc r="E535">
      <v>67.409750000000003</v>
    </oc>
    <nc r="E535">
      <v>102.47</v>
    </nc>
  </rcc>
  <rcc rId="2050" sId="1" numFmtId="4">
    <oc r="E531">
      <v>201.75745999999998</v>
    </oc>
    <nc r="E531">
      <v>296.41000000000003</v>
    </nc>
  </rcc>
  <rcc rId="2051" sId="1" numFmtId="4">
    <oc r="E532">
      <v>180.48728</v>
    </oc>
    <nc r="E532">
      <v>289.45999999999998</v>
    </nc>
  </rcc>
  <rcc rId="2052" sId="1" numFmtId="4">
    <oc r="E556">
      <v>33.397599999999997</v>
    </oc>
    <nc r="E556">
      <v>156.85</v>
    </nc>
  </rcc>
  <rcc rId="2053" sId="1" numFmtId="4">
    <oc r="E607">
      <v>175.30127999999999</v>
    </oc>
    <nc r="E607">
      <v>262.95</v>
    </nc>
  </rcc>
  <rcc rId="2054" sId="1" numFmtId="4">
    <oc r="E589">
      <v>408.82799999999997</v>
    </oc>
    <nc r="E589">
      <v>622.09</v>
    </nc>
  </rcc>
  <rcc rId="2055" sId="1" numFmtId="4">
    <oc r="E583">
      <v>77.684899999999999</v>
    </oc>
    <nc r="E583">
      <v>118.79</v>
    </nc>
  </rcc>
  <rcc rId="2056" sId="1" numFmtId="4">
    <oc r="E508">
      <v>193.59369000000001</v>
    </oc>
    <nc r="E508">
      <v>275.69</v>
    </nc>
  </rcc>
  <rcc rId="2057" sId="1" numFmtId="4">
    <oc r="E533">
      <v>604.30015000000003</v>
    </oc>
    <nc r="E533">
      <v>954.63</v>
    </nc>
  </rcc>
  <rcc rId="2058" sId="1" numFmtId="4">
    <oc r="E594">
      <v>77.640659999999997</v>
    </oc>
    <nc r="E594">
      <v>109.61</v>
    </nc>
  </rcc>
  <rcc rId="2059" sId="1" numFmtId="4">
    <oc r="E595">
      <v>154.26</v>
    </oc>
    <nc r="E595">
      <v>243.83</v>
    </nc>
  </rcc>
  <rcc rId="2060" sId="1" numFmtId="4">
    <oc r="E514">
      <v>54.806640000000002</v>
    </oc>
    <nc r="E514">
      <v>54.81</v>
    </nc>
  </rcc>
  <rcc rId="2061" sId="1" numFmtId="4">
    <oc r="E493">
      <v>205.524</v>
    </oc>
    <nc r="E493">
      <v>308.29000000000002</v>
    </nc>
  </rcc>
  <rcc rId="2062" sId="1" numFmtId="4">
    <oc r="E494">
      <v>157.333</v>
    </oc>
    <nc r="E494">
      <v>245.13</v>
    </nc>
  </rcc>
  <rcc rId="2063" sId="1" numFmtId="4">
    <oc r="E495">
      <v>339.93900000000002</v>
    </oc>
    <nc r="E495">
      <v>411.05</v>
    </nc>
  </rcc>
  <rcc rId="2064" sId="1" numFmtId="4">
    <oc r="E604">
      <v>82.188550000000006</v>
    </oc>
    <nc r="E604">
      <v>123.31</v>
    </nc>
  </rcc>
  <rcc rId="2065" sId="1" numFmtId="4">
    <oc r="E507">
      <v>94.560270000000003</v>
    </oc>
    <nc r="E507">
      <v>96.35</v>
    </nc>
  </rcc>
  <rcc rId="2066" sId="1" numFmtId="4">
    <oc r="E540">
      <v>45.877300000000005</v>
    </oc>
    <nc r="E540">
      <v>70.569999999999993</v>
    </nc>
  </rcc>
  <rcc rId="2067" sId="1" numFmtId="4">
    <oc r="E497">
      <v>411.04399999999998</v>
    </oc>
    <nc r="E497">
      <v>616.57000000000005</v>
    </nc>
  </rcc>
  <rcc rId="2068" sId="1" numFmtId="4">
    <oc r="E509">
      <v>82.212000000000003</v>
    </oc>
    <nc r="E509">
      <v>122.32</v>
    </nc>
  </rcc>
  <rcc rId="2069" sId="1" numFmtId="4">
    <oc r="E498">
      <v>308.28224999999998</v>
    </oc>
    <nc r="E498">
      <v>404.13</v>
    </nc>
  </rcc>
  <rcc rId="2070" sId="1" numFmtId="4">
    <oc r="E511">
      <v>205.524</v>
    </oc>
    <nc r="E511">
      <v>339.83</v>
    </nc>
  </rcc>
  <rcc rId="2071" sId="1" numFmtId="4">
    <oc r="E600">
      <v>43.48</v>
    </oc>
    <nc r="E600">
      <v>104.16</v>
    </nc>
  </rcc>
  <rcc rId="2072" sId="1" numFmtId="4">
    <oc r="E512">
      <v>82.206000000000003</v>
    </oc>
    <nc r="E512">
      <v>123.31</v>
    </nc>
  </rcc>
  <rcc rId="2073" sId="1" numFmtId="4">
    <oc r="E499">
      <v>212.90899999999999</v>
    </oc>
    <nc r="E499">
      <v>343.49</v>
    </nc>
  </rcc>
  <rcc rId="2074" sId="1" numFmtId="4">
    <oc r="E500">
      <v>82.21</v>
    </oc>
    <nc r="E500">
      <v>123.32</v>
    </nc>
  </rcc>
  <rcc rId="2075" sId="1" numFmtId="4">
    <oc r="E501">
      <v>78.926000000000002</v>
    </oc>
    <nc r="E501">
      <v>186.51</v>
    </nc>
  </rcc>
  <rcc rId="2076" sId="1" numFmtId="4">
    <oc r="E513">
      <v>205.52207999999999</v>
    </oc>
    <nc r="E513">
      <v>307.16000000000003</v>
    </nc>
  </rcc>
  <rcc rId="2077" sId="1" numFmtId="4">
    <oc r="E503">
      <v>205.52600000000001</v>
    </oc>
    <nc r="E503">
      <v>308.29000000000002</v>
    </nc>
  </rcc>
  <rcc rId="2078" sId="1" numFmtId="4">
    <oc r="E548">
      <v>83.114639999999994</v>
    </oc>
    <nc r="E548">
      <v>131.47</v>
    </nc>
  </rcc>
  <rcc rId="2079" sId="1" numFmtId="4">
    <oc r="E517">
      <v>82.209960000000009</v>
    </oc>
    <nc r="E517">
      <v>117.82</v>
    </nc>
  </rcc>
  <rcc rId="2080" sId="1" numFmtId="4">
    <oc r="E588">
      <v>77.682000000000002</v>
    </oc>
    <nc r="E588">
      <v>118.79</v>
    </nc>
  </rcc>
  <rcc rId="2081" sId="1" numFmtId="4">
    <oc r="E506">
      <v>81.85047999999999</v>
    </oc>
    <nc r="E506">
      <v>122.96</v>
    </nc>
  </rcc>
  <rcc rId="2082" sId="1" numFmtId="4">
    <oc r="E496">
      <v>94.605999999999995</v>
    </oc>
    <nc r="E496">
      <v>154.56</v>
    </nc>
  </rcc>
  <rcc rId="2083" sId="1" numFmtId="4">
    <oc r="E515">
      <v>205.52495999999999</v>
    </oc>
    <nc r="E515">
      <v>308.29000000000002</v>
    </nc>
  </rcc>
  <rcc rId="2084" sId="1" numFmtId="4">
    <oc r="E504">
      <v>210.76921999999999</v>
    </oc>
    <nc r="E504">
      <v>381.85</v>
    </nc>
  </rcc>
  <rcc rId="2085" sId="1" numFmtId="4">
    <oc r="E505">
      <v>79.028000000000006</v>
    </oc>
    <nc r="E505">
      <v>109.61</v>
    </nc>
  </rcc>
  <rcc rId="2086" sId="1" numFmtId="4">
    <oc r="E518">
      <v>82.206000000000003</v>
    </oc>
    <nc r="E518">
      <v>123.31</v>
    </nc>
  </rcc>
  <rcc rId="2087" sId="1" numFmtId="4">
    <oc r="E520">
      <v>82.208820000000003</v>
    </oc>
    <nc r="E520">
      <v>123.31</v>
    </nc>
  </rcc>
  <rcc rId="2088" sId="1" numFmtId="4">
    <oc r="E521">
      <v>74.563000000000002</v>
    </oc>
    <nc r="E521">
      <v>115.67</v>
    </nc>
  </rcc>
  <rcc rId="2089" sId="1" numFmtId="4">
    <oc r="E584">
      <v>77.684889999999996</v>
    </oc>
    <nc r="E584">
      <v>109.61</v>
    </nc>
  </rcc>
  <rcc rId="2090" sId="1" numFmtId="4">
    <oc r="E536">
      <v>178.24928</v>
    </oc>
    <nc r="E536">
      <v>276.89</v>
    </nc>
  </rcc>
  <rcc rId="2091" sId="1" numFmtId="4">
    <oc r="E602">
      <v>82.209960000000009</v>
    </oc>
    <nc r="E602">
      <v>127.73</v>
    </nc>
  </rcc>
  <rcc rId="2092" sId="1" numFmtId="4">
    <oc r="E537">
      <v>92.708259999999996</v>
    </oc>
    <nc r="E537">
      <v>101.61</v>
    </nc>
  </rcc>
  <rcc rId="2093" sId="1" numFmtId="4">
    <oc r="E538">
      <v>83.15046000000001</v>
    </oc>
    <nc r="E538">
      <v>129.41</v>
    </nc>
  </rcc>
  <rcc rId="2094" sId="1" numFmtId="4">
    <oc r="E541">
      <v>155.90088</v>
    </oc>
    <nc r="E541">
      <v>252.54</v>
    </nc>
  </rcc>
  <rcc rId="2095" sId="1" numFmtId="4">
    <oc r="E542">
      <v>71.434809999999999</v>
    </oc>
    <nc r="E542">
      <v>81.16</v>
    </nc>
  </rcc>
  <rcc rId="2096" sId="1" numFmtId="4">
    <oc r="E585">
      <v>205.52466000000001</v>
    </oc>
    <nc r="E585">
      <v>296.92</v>
    </nc>
  </rcc>
  <rcc rId="2097" sId="1" numFmtId="4">
    <oc r="E543">
      <v>77.950059999999993</v>
    </oc>
    <nc r="E543">
      <v>113.58</v>
    </nc>
  </rcc>
  <rcc rId="2098" sId="1" numFmtId="4">
    <oc r="E544">
      <v>83.25564</v>
    </oc>
    <nc r="E544">
      <v>136.52000000000001</v>
    </nc>
  </rcc>
  <rfmt sheetId="1" sqref="E546" start="0" length="0">
    <dxf>
      <font>
        <sz val="8"/>
        <color auto="1"/>
        <name val="Times New Roman"/>
        <scheme val="none"/>
      </font>
      <numFmt numFmtId="164" formatCode="#,##0.0"/>
      <alignment horizontal="center" wrapText="0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099" sId="1" numFmtId="4">
    <oc r="E547">
      <v>189.33032999999998</v>
    </oc>
    <nc r="E547">
      <v>263.31</v>
    </nc>
  </rcc>
  <rcc rId="2100" sId="1">
    <oc r="F546">
      <f>IFERROR(#REF!/C546,"")</f>
    </oc>
    <nc r="F546">
      <f>IFERROR(E546/C546,"")</f>
    </nc>
  </rcc>
  <rcc rId="2101" sId="1">
    <oc r="F547">
      <f>IFERROR(E547/C547,"")</f>
    </oc>
    <nc r="F547">
      <f>IFERROR(E547/C547,"")</f>
    </nc>
  </rcc>
  <rcc rId="2102" sId="1">
    <oc r="G546">
      <f>IFERROR(#REF!/D546,"")</f>
    </oc>
    <nc r="G546">
      <f>IFERROR(E546/D546,"")</f>
    </nc>
  </rcc>
  <rcc rId="2103" sId="1">
    <oc r="G547">
      <f>IFERROR(E547/D547,"")</f>
    </oc>
    <nc r="G547">
      <f>IFERROR(E547/D547,"")</f>
    </nc>
  </rcc>
  <rcc rId="2104" sId="1" numFmtId="4">
    <oc r="E549">
      <v>92.023099999999999</v>
    </oc>
    <nc r="E549">
      <v>129.97999999999999</v>
    </nc>
  </rcc>
  <rcc rId="2105" sId="1" numFmtId="4">
    <oc r="E551">
      <v>83.129639999999995</v>
    </oc>
    <nc r="E551">
      <v>129.22</v>
    </nc>
  </rcc>
  <rcc rId="2106" sId="1" numFmtId="4">
    <oc r="E552">
      <v>86.99927000000001</v>
    </oc>
    <nc r="E552">
      <v>123.65</v>
    </nc>
  </rcc>
  <rcc rId="2107" sId="1" numFmtId="4">
    <oc r="E553">
      <v>92.101369999999989</v>
    </oc>
    <nc r="E553">
      <v>127.8</v>
    </nc>
  </rcc>
  <rcc rId="2108" sId="1" numFmtId="4">
    <oc r="E554">
      <v>83.39264</v>
    </oc>
    <nc r="E554">
      <v>126.66</v>
    </nc>
  </rcc>
  <rcc rId="2109" sId="1" numFmtId="4">
    <oc r="E539">
      <v>177.27785</v>
    </oc>
    <nc r="E539">
      <v>280.10000000000002</v>
    </nc>
  </rcc>
  <rcc rId="2110" sId="1" numFmtId="4">
    <oc r="E550">
      <v>168.46827999999999</v>
    </oc>
    <nc r="E550">
      <v>289.98</v>
    </nc>
  </rcc>
  <rcc rId="2111" sId="1" numFmtId="4">
    <oc r="E620">
      <v>11600.096289999999</v>
    </oc>
    <nc r="E620">
      <v>16431.03</v>
    </nc>
  </rcc>
  <rcc rId="2112" sId="1" numFmtId="4">
    <oc r="E621">
      <v>1579.92011</v>
    </oc>
    <nc r="E621">
      <v>2506.73</v>
    </nc>
  </rcc>
  <rcc rId="2113" sId="1" numFmtId="4">
    <oc r="E609">
      <v>8096.0996299999997</v>
    </oc>
    <nc r="E609">
      <v>12460.38</v>
    </nc>
  </rcc>
  <rcc rId="2114" sId="1" numFmtId="4">
    <oc r="E610">
      <v>1286.6650500000001</v>
    </oc>
    <nc r="E610">
      <v>2146.91</v>
    </nc>
  </rcc>
  <rcc rId="2115" sId="1" numFmtId="4">
    <oc r="E617">
      <v>956.09500000000003</v>
    </oc>
    <nc r="E617">
      <v>2537.0500000000002</v>
    </nc>
  </rcc>
  <rcc rId="2116" sId="1" numFmtId="4">
    <oc r="E615">
      <v>2938.748</v>
    </oc>
    <nc r="E615">
      <v>4798.72</v>
    </nc>
  </rcc>
  <rcc rId="2117" sId="1" numFmtId="4">
    <oc r="E611">
      <v>582.08187999999996</v>
    </oc>
    <nc r="E611">
      <v>1084.44</v>
    </nc>
  </rcc>
  <rcc rId="2118" sId="1" numFmtId="4">
    <oc r="E619">
      <v>3441.3507599999998</v>
    </oc>
    <nc r="E619">
      <v>4753.54</v>
    </nc>
  </rcc>
  <rcc rId="2119" sId="1" numFmtId="4">
    <oc r="E614">
      <v>1668.28053</v>
    </oc>
    <nc r="E614">
      <v>2968.82</v>
    </nc>
  </rcc>
  <rcc rId="2120" sId="1" numFmtId="4">
    <oc r="E612">
      <v>1805.4733600000002</v>
    </oc>
    <nc r="E612">
      <v>2858.73</v>
    </nc>
  </rcc>
  <rcc rId="2121" sId="1" numFmtId="4">
    <oc r="E613">
      <v>2233.0945999999999</v>
    </oc>
    <nc r="E613">
      <v>2832.26</v>
    </nc>
  </rcc>
  <rcc rId="2122" sId="1" numFmtId="4">
    <oc r="E616">
      <v>3492.8052400000001</v>
    </oc>
    <nc r="E616">
      <v>6095.07</v>
    </nc>
  </rcc>
  <rcc rId="2123" sId="1" numFmtId="4">
    <oc r="E618">
      <v>1256.4736399999999</v>
    </oc>
    <nc r="E618">
      <v>2326.48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4" sId="1" numFmtId="4">
    <oc r="E625">
      <v>0</v>
    </oc>
    <nc r="E625">
      <v>3</v>
    </nc>
  </rcc>
  <rcc rId="2125" sId="1" numFmtId="4">
    <oc r="E628">
      <v>0</v>
    </oc>
    <nc r="E628">
      <v>3</v>
    </nc>
  </rcc>
  <rcc rId="2126" sId="1" numFmtId="4">
    <oc r="E632">
      <v>0</v>
    </oc>
    <nc r="E632">
      <v>3</v>
    </nc>
  </rcc>
  <rcc rId="2127" sId="1">
    <oc r="D247">
      <f>D248+D263+D278+D293+D307+D321+D336+D352+D368+D382+D397+D411+D425+D439+D453+D467+D478+D492+D608+D622+D636</f>
    </oc>
    <nc r="D247">
      <f>D248+D263+D278+D293+D307+D321+D336+D352+D368+D382+D397+D411+D425+D439+D453+D467+D478+D492+D608+D622+D636</f>
    </nc>
  </rcc>
  <rcc rId="2128" sId="1">
    <oc r="E248">
      <f>SUM(E250:E262)</f>
    </oc>
    <nc r="E248">
      <f>SUM(E250:E262)</f>
    </nc>
  </rcc>
  <rcc rId="2129" sId="1">
    <oc r="D248">
      <f>SUM(D250:D262)</f>
    </oc>
    <nc r="D248">
      <f>SUM(D250:D262)</f>
    </nc>
  </rcc>
  <rcc rId="2130" sId="1">
    <oc r="D263">
      <f>SUM(D265:D277)</f>
    </oc>
    <nc r="D263">
      <f>SUM(D265:D277)</f>
    </nc>
  </rcc>
  <rcc rId="2131" sId="1">
    <oc r="E263">
      <f>SUM(E265:E277)</f>
    </oc>
    <nc r="E263">
      <f>SUM(E265:E277)</f>
    </nc>
  </rcc>
  <rcc rId="2132" sId="1">
    <oc r="D278">
      <f>SUM(D280:D292)</f>
    </oc>
    <nc r="D278">
      <f>SUM(D280:D292)</f>
    </nc>
  </rcc>
  <rcc rId="2133" sId="1">
    <oc r="E278">
      <f>SUM(E280:E292)</f>
    </oc>
    <nc r="E278">
      <f>SUM(E280:E292)</f>
    </nc>
  </rcc>
  <rcc rId="2134" sId="1">
    <oc r="D293">
      <f>SUM(D294:D306)</f>
    </oc>
    <nc r="D293">
      <f>SUM(D294:D306)</f>
    </nc>
  </rcc>
  <rcc rId="2135" sId="1">
    <oc r="E293">
      <f>SUM(E294:E306)</f>
    </oc>
    <nc r="E293">
      <f>SUM(E294:E306)</f>
    </nc>
  </rcc>
  <rcc rId="2136" sId="1">
    <oc r="D307">
      <f>SUM(D308:D320)</f>
    </oc>
    <nc r="D307">
      <f>SUM(D308:D320)</f>
    </nc>
  </rcc>
  <rcc rId="2137" sId="1">
    <oc r="E307">
      <f>SUM(E308:E320)</f>
    </oc>
    <nc r="E307">
      <f>SUM(E308:E320)</f>
    </nc>
  </rcc>
  <rcc rId="2138" sId="1">
    <oc r="D321">
      <f>SUM(D322:D335)</f>
    </oc>
    <nc r="D321">
      <f>SUM(D322:D335)</f>
    </nc>
  </rcc>
  <rcc rId="2139" sId="1">
    <oc r="E321">
      <f>SUM(E322:E335)</f>
    </oc>
    <nc r="E321">
      <f>SUM(E322:E335)</f>
    </nc>
  </rcc>
  <rcc rId="2140" sId="1">
    <oc r="D336">
      <f>SUM(D338:D351)</f>
    </oc>
    <nc r="D336">
      <f>SUM(D338:D351)</f>
    </nc>
  </rcc>
  <rcc rId="2141" sId="1">
    <oc r="E336">
      <f>SUM(E338:E351)</f>
    </oc>
    <nc r="E336">
      <f>SUM(E338:E351)</f>
    </nc>
  </rcc>
  <rcc rId="2142" sId="1">
    <oc r="D352">
      <f>SUM(D354:D367)</f>
    </oc>
    <nc r="D352">
      <f>SUM(D354:D367)</f>
    </nc>
  </rcc>
  <rcc rId="2143" sId="1">
    <oc r="E352">
      <f>SUM(E354:E367)</f>
    </oc>
    <nc r="E352">
      <f>SUM(E354:E367)</f>
    </nc>
  </rcc>
  <rcc rId="2144" sId="1">
    <oc r="D368">
      <f>SUM(D369:D381)</f>
    </oc>
    <nc r="D368">
      <f>SUM(D369:D381)</f>
    </nc>
  </rcc>
  <rcc rId="2145" sId="1">
    <oc r="E368">
      <f>SUM(E369:E381)</f>
    </oc>
    <nc r="E368">
      <f>SUM(E369:E381)</f>
    </nc>
  </rcc>
  <rcc rId="2146" sId="1">
    <oc r="D382">
      <f>SUM(D384:D396)</f>
    </oc>
    <nc r="D382">
      <f>SUM(D384:D396)</f>
    </nc>
  </rcc>
  <rcc rId="2147" sId="1">
    <oc r="E382">
      <f>SUM(E384:E396)</f>
    </oc>
    <nc r="E382">
      <f>SUM(E384:E396)</f>
    </nc>
  </rcc>
  <rcc rId="2148" sId="1">
    <oc r="D397">
      <f>SUM(D398:D410)</f>
    </oc>
    <nc r="D397">
      <f>SUM(D398:D410)</f>
    </nc>
  </rcc>
  <rcc rId="2149" sId="1">
    <oc r="E397">
      <f>SUM(E398:E410)</f>
    </oc>
    <nc r="E397">
      <f>SUM(E398:E410)</f>
    </nc>
  </rcc>
  <rcc rId="2150" sId="1">
    <oc r="D411">
      <f>SUM(D412:D424)</f>
    </oc>
    <nc r="D411">
      <f>SUM(D412:D424)</f>
    </nc>
  </rcc>
  <rcc rId="2151" sId="1">
    <oc r="E425">
      <f>SUM(E426:E438)</f>
    </oc>
    <nc r="E425">
      <f>SUM(E426:E438)</f>
    </nc>
  </rcc>
  <rcc rId="2152" sId="1">
    <oc r="D439">
      <f>SUM(D440:D452)</f>
    </oc>
    <nc r="D439">
      <f>SUM(D440:D452)</f>
    </nc>
  </rcc>
  <rcc rId="2153" sId="1">
    <oc r="E439">
      <f>SUM(E440:E452)</f>
    </oc>
    <nc r="E439">
      <f>SUM(E440:E452)</f>
    </nc>
  </rcc>
  <rcc rId="2154" sId="1">
    <oc r="D453">
      <f>SUM(D454:D466)</f>
    </oc>
    <nc r="D453">
      <f>SUM(D454:D466)</f>
    </nc>
  </rcc>
  <rcc rId="2155" sId="1">
    <oc r="E453">
      <f>SUM(E454:E466)</f>
    </oc>
    <nc r="E453">
      <f>SUM(E454:E466)</f>
    </nc>
  </rcc>
  <rcc rId="2156" sId="1">
    <oc r="D467">
      <f>SUM(D468:D477)</f>
    </oc>
    <nc r="D467">
      <f>SUM(D468:D477)</f>
    </nc>
  </rcc>
  <rcc rId="2157" sId="1">
    <oc r="E467">
      <f>SUM(E468:E477)</f>
    </oc>
    <nc r="E467">
      <f>SUM(E468:E477)</f>
    </nc>
  </rcc>
  <rcc rId="2158" sId="1">
    <oc r="D478">
      <f>SUM(D479:D491)</f>
    </oc>
    <nc r="D478">
      <f>SUM(D479:D491)</f>
    </nc>
  </rcc>
  <rcc rId="2159" sId="1">
    <oc r="E478">
      <f>SUM(E479:E491)</f>
    </oc>
    <nc r="E478">
      <f>SUM(E479:E491)</f>
    </nc>
  </rcc>
  <rcc rId="2160" sId="1">
    <oc r="D492">
      <f>SUM(D493:D607)</f>
    </oc>
    <nc r="D492">
      <f>SUM(D493:D607)</f>
    </nc>
  </rcc>
  <rcc rId="2161" sId="1">
    <oc r="E492">
      <f>SUM(E493:E607)</f>
    </oc>
    <nc r="E492">
      <f>SUM(E493:E607)</f>
    </nc>
  </rcc>
  <rcc rId="2162" sId="1">
    <oc r="D608">
      <f>SUM(D609:D621)</f>
    </oc>
    <nc r="D608">
      <f>SUM(D609:D621)</f>
    </nc>
  </rcc>
  <rcc rId="2163" sId="1">
    <oc r="E608">
      <f>SUM(E609:E621)</f>
    </oc>
    <nc r="E608">
      <f>SUM(E609:E621)</f>
    </nc>
  </rcc>
  <rcc rId="2164" sId="1">
    <oc r="D622">
      <f>SUM(D623:D635)</f>
    </oc>
    <nc r="D622">
      <f>SUM(D623:D635)</f>
    </nc>
  </rcc>
  <rcc rId="2165" sId="1">
    <oc r="E622">
      <f>SUM(E623:E635)</f>
    </oc>
    <nc r="E622">
      <f>SUM(E623:E635)</f>
    </nc>
  </rcc>
  <rcc rId="2166" sId="1">
    <oc r="D636">
      <f>SUM(D637:D649)</f>
    </oc>
    <nc r="D636">
      <f>SUM(D637:D649)</f>
    </nc>
  </rcc>
  <rcc rId="2167" sId="1">
    <oc r="E636">
      <f>SUM(E637:E649)</f>
    </oc>
    <nc r="E636">
      <f>SUM(E637:E649)</f>
    </nc>
  </rcc>
  <rcc rId="2168" sId="1" numFmtId="4">
    <oc r="D404">
      <v>12809.88</v>
    </oc>
    <nc r="D404">
      <v>12980.88</v>
    </nc>
  </rcc>
  <rcc rId="2169" sId="1">
    <oc r="E411">
      <f>SUM(E412:E424)</f>
    </oc>
    <nc r="E411">
      <f>SUM(E412:E424)</f>
    </nc>
  </rcc>
  <rcc rId="2170" sId="1" numFmtId="4">
    <oc r="E414">
      <v>788.09</v>
    </oc>
    <nc r="E414">
      <v>1104.23</v>
    </nc>
  </rcc>
  <rfmt sheetId="1" sqref="D425">
    <dxf>
      <fill>
        <patternFill>
          <bgColor rgb="FFFFC000"/>
        </patternFill>
      </fill>
    </dxf>
  </rfmt>
  <rcc rId="2171" sId="1" odxf="1" dxf="1">
    <oc r="D425">
      <f>SUM(D426:D438)</f>
    </oc>
    <nc r="D425">
      <f>SUM(D426:D438)</f>
    </nc>
    <ndxf>
      <fill>
        <patternFill>
          <bgColor rgb="FF92D050"/>
        </patternFill>
      </fill>
    </ndxf>
  </rcc>
  <rcc rId="2172" sId="1" numFmtId="4">
    <oc r="E662">
      <v>1225.0181399999999</v>
    </oc>
    <nc r="E662">
      <v>1558.88</v>
    </nc>
  </rcc>
  <rcc rId="2173" sId="1" numFmtId="4">
    <oc r="E663">
      <v>3630.2148299999999</v>
    </oc>
    <nc r="E663">
      <v>4265.2700000000004</v>
    </nc>
  </rcc>
  <rcc rId="2174" sId="1" numFmtId="4">
    <oc r="E659">
      <v>1505.42</v>
    </oc>
    <nc r="E659">
      <v>2022.24</v>
    </nc>
  </rcc>
  <rcc rId="2175" sId="1" numFmtId="4">
    <oc r="E656">
      <v>1349.21325</v>
    </oc>
    <nc r="E656">
      <v>1711.09</v>
    </nc>
  </rcc>
  <rcc rId="2176" sId="1" numFmtId="4">
    <oc r="E653">
      <v>1863.1068899999998</v>
    </oc>
    <nc r="E653">
      <v>2136.4299999999998</v>
    </nc>
  </rcc>
  <rcc rId="2177" sId="1" numFmtId="4">
    <oc r="E660">
      <v>881.43571999999995</v>
    </oc>
    <nc r="E660">
      <v>1146.56</v>
    </nc>
  </rcc>
  <rcc rId="2178" sId="1" numFmtId="4">
    <oc r="E654">
      <v>815.49492000000009</v>
    </oc>
    <nc r="E654">
      <v>1018.73</v>
    </nc>
  </rcc>
  <rcc rId="2179" sId="1" numFmtId="4">
    <oc r="E658">
      <v>1719.2531200000001</v>
    </oc>
    <nc r="E658">
      <v>2133.41</v>
    </nc>
  </rcc>
  <rcc rId="2180" sId="1" numFmtId="4">
    <oc r="E652">
      <v>2577.6080000000002</v>
    </oc>
    <nc r="E652">
      <v>3300.02</v>
    </nc>
  </rcc>
  <rcc rId="2181" sId="1" numFmtId="4">
    <oc r="E661">
      <v>1093.71965</v>
    </oc>
    <nc r="E661">
      <v>1316.34</v>
    </nc>
  </rcc>
  <rcc rId="2182" sId="1" numFmtId="4">
    <oc r="E655">
      <v>783.52432999999996</v>
    </oc>
    <nc r="E655">
      <v>1007.14</v>
    </nc>
  </rcc>
  <rcc rId="2183" sId="1" numFmtId="4">
    <oc r="E664">
      <v>935.15708999999993</v>
    </oc>
    <nc r="E664">
      <v>1096.0999999999999</v>
    </nc>
  </rcc>
  <rcc rId="2184" sId="1" numFmtId="4">
    <oc r="E657">
      <v>1743.46822</v>
    </oc>
    <nc r="E657">
      <v>2220.23</v>
    </nc>
  </rcc>
  <rcc rId="2185" sId="1" numFmtId="4">
    <oc r="E686">
      <v>5690.5601399999996</v>
    </oc>
    <nc r="E686">
      <v>9021.89</v>
    </nc>
  </rcc>
  <rcc rId="2186" sId="1" numFmtId="4">
    <oc r="E681">
      <v>6540.0691699999998</v>
    </oc>
    <nc r="E681">
      <v>10117.08</v>
    </nc>
  </rcc>
  <rcc rId="2187" sId="1" numFmtId="4">
    <oc r="E683">
      <v>7313.0550999999996</v>
    </oc>
    <nc r="E683">
      <v>11883.99</v>
    </nc>
  </rcc>
  <rcc rId="2188" sId="1" numFmtId="4">
    <oc r="E684">
      <v>9395.6802200000002</v>
    </oc>
    <nc r="E684">
      <v>15254.92</v>
    </nc>
  </rcc>
  <rcc rId="2189" sId="1" numFmtId="4">
    <oc r="E685">
      <v>7054.9752900000003</v>
    </oc>
    <nc r="E685">
      <v>10815.21</v>
    </nc>
  </rcc>
  <rcc rId="2190" sId="1" numFmtId="4">
    <oc r="E682">
      <v>5559.0908299999992</v>
    </oc>
    <nc r="E682">
      <v>8374.19</v>
    </nc>
  </rcc>
  <rcc rId="2191" sId="1" numFmtId="4">
    <oc r="E688">
      <v>0</v>
    </oc>
    <nc r="E688">
      <v>3652.68</v>
    </nc>
  </rcc>
  <rcc rId="2192" sId="1" numFmtId="4">
    <oc r="E700">
      <v>0</v>
    </oc>
    <nc r="E700">
      <v>393.75</v>
    </nc>
  </rcc>
  <rcc rId="2193" sId="1" numFmtId="4">
    <oc r="E701">
      <v>426.678</v>
    </oc>
    <nc r="E701">
      <v>1504.27</v>
    </nc>
  </rcc>
  <rcc rId="2194" sId="1" numFmtId="4">
    <oc r="E697">
      <v>0</v>
    </oc>
    <nc r="E697">
      <v>409.5</v>
    </nc>
  </rcc>
  <rcc rId="2195" sId="1" numFmtId="4">
    <oc r="E694">
      <v>66.150000000000006</v>
    </oc>
    <nc r="E694">
      <v>220.5</v>
    </nc>
  </rcc>
  <rcc rId="2196" sId="1" numFmtId="4">
    <oc r="E698">
      <v>26.5</v>
    </oc>
    <nc r="E698">
      <v>136.5</v>
    </nc>
  </rcc>
  <rcc rId="2197" sId="1" numFmtId="4">
    <oc r="E696">
      <v>0</v>
    </oc>
    <nc r="E696">
      <v>446.25</v>
    </nc>
  </rcc>
  <rcc rId="2198" sId="1" numFmtId="4">
    <oc r="E690">
      <v>114.97499999999999</v>
    </oc>
    <nc r="E690">
      <v>383.25</v>
    </nc>
  </rcc>
  <rcc rId="2199" sId="1" numFmtId="4">
    <oc r="E699">
      <v>0</v>
    </oc>
    <nc r="E699">
      <v>147</v>
    </nc>
  </rcc>
  <rcc rId="2200" sId="1" numFmtId="4">
    <oc r="E693">
      <v>63</v>
    </oc>
    <nc r="E693">
      <v>210</v>
    </nc>
  </rcc>
  <rcc rId="2201" sId="1" numFmtId="4">
    <oc r="E702">
      <v>92.924999999999997</v>
    </oc>
    <nc r="E702">
      <v>309.75</v>
    </nc>
  </rcc>
  <rcc rId="2202" sId="1" numFmtId="4">
    <oc r="E695">
      <v>0</v>
    </oc>
    <nc r="E695">
      <v>278.25</v>
    </nc>
  </rcc>
  <rrc rId="2203" sId="1" ref="A705:XFD705" action="insertRow">
    <undo index="0" exp="area" ref3D="1" dr="$C$1:$C$1048576" dn="Z_C5A7A5CB_61F0_4F90_82BE_C3B07A70E829_.wvu.Cols" sId="1"/>
  </rrc>
  <rcc rId="2204" sId="1">
    <nc r="A705" t="inlineStr">
      <is>
        <t>Городской округ Нальчик</t>
      </is>
    </nc>
  </rcc>
  <rcc rId="2205" sId="1" numFmtId="4">
    <nc r="C705">
      <v>0</v>
    </nc>
  </rcc>
  <rm rId="2206" sheetId="1" source="D706" destination="D705" sourceSheetId="1">
    <rfmt sheetId="1" sqref="D705" start="0" length="0">
      <dxf>
        <font>
          <sz val="11"/>
          <color theme="1"/>
          <name val="Times New Roman"/>
          <scheme val="none"/>
        </font>
        <numFmt numFmtId="164" formatCode="#,##0.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2207" sId="1" numFmtId="4">
    <nc r="E705">
      <v>130</v>
    </nc>
  </rcc>
  <rcc rId="2208" sId="1">
    <oc r="F704">
      <f>IFERROR(E704/C704,"")</f>
    </oc>
    <nc r="F704">
      <f>IFERROR(E704/C704,"")</f>
    </nc>
  </rcc>
  <rcc rId="2209" sId="1">
    <nc r="F705">
      <f>IFERROR(E705/C705,"")</f>
    </nc>
  </rcc>
  <rcc rId="2210" sId="1">
    <nc r="G705">
      <f>IFERROR(E705/D705,"")</f>
    </nc>
  </rcc>
  <rcc rId="2211" sId="1" odxf="1" dxf="1" numFmtId="4">
    <nc r="D706">
      <v>0</v>
    </nc>
    <ndxf>
      <font>
        <color auto="1"/>
        <name val="Times New Roman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12" sId="1" numFmtId="4">
    <oc r="C703">
      <v>200</v>
    </oc>
    <nc r="C703">
      <f>SUM(C704:C706)</f>
    </nc>
  </rcc>
  <rcc rId="2213" sId="1" odxf="1" dxf="1" numFmtId="4">
    <oc r="D703">
      <v>200</v>
    </oc>
    <nc r="D703">
      <f>SUM(D704:D706)</f>
    </nc>
    <odxf>
      <font>
        <color auto="1"/>
        <name val="Times New Roman"/>
        <scheme val="none"/>
      </font>
    </odxf>
    <ndxf>
      <font>
        <color auto="1"/>
        <name val="Times New Roman"/>
        <scheme val="none"/>
      </font>
    </ndxf>
  </rcc>
  <rcc rId="2214" sId="1" odxf="1" dxf="1">
    <oc r="E703">
      <f>E704+E706</f>
    </oc>
    <nc r="E703">
      <f>SUM(E704:E706)</f>
    </nc>
    <odxf>
      <font>
        <color auto="1"/>
        <name val="Times New Roman"/>
        <scheme val="none"/>
      </font>
    </odxf>
    <ndxf>
      <font>
        <color auto="1"/>
        <name val="Times New Roman"/>
        <scheme val="none"/>
      </font>
    </ndxf>
  </rcc>
  <rcc rId="2215" sId="1" numFmtId="4">
    <oc r="E718">
      <v>480.97341999999998</v>
    </oc>
    <nc r="E718">
      <v>615.26</v>
    </nc>
  </rcc>
  <rcc rId="2216" sId="1" numFmtId="4">
    <oc r="E719">
      <v>1418.3574099999998</v>
    </oc>
    <nc r="E719">
      <v>1635.97</v>
    </nc>
  </rcc>
  <rcc rId="2217" sId="1" numFmtId="4">
    <oc r="E715">
      <v>581.54999999999995</v>
    </oc>
    <nc r="E715">
      <v>780.54</v>
    </nc>
  </rcc>
  <rcc rId="2218" sId="1" numFmtId="4">
    <oc r="E712">
      <v>517.93873999999994</v>
    </oc>
    <nc r="E712">
      <v>658.51</v>
    </nc>
  </rcc>
  <rcc rId="2219" sId="1" numFmtId="4">
    <oc r="E709">
      <v>656.46893999999998</v>
    </oc>
    <nc r="E709">
      <v>755.21</v>
    </nc>
  </rcc>
  <rcc rId="2220" sId="1" numFmtId="4">
    <oc r="E716">
      <v>329.03671999999995</v>
    </oc>
    <nc r="E716">
      <v>449.7</v>
    </nc>
  </rcc>
  <rcc rId="2221" sId="1" numFmtId="4">
    <oc r="E710">
      <v>322.47206</v>
    </oc>
    <nc r="E710">
      <v>409.59</v>
    </nc>
  </rcc>
  <rcc rId="2222" sId="1" numFmtId="4">
    <oc r="E714">
      <v>657.77003999999999</v>
    </oc>
    <nc r="E714">
      <v>819.34</v>
    </nc>
  </rcc>
  <rcc rId="2223" sId="1" numFmtId="4">
    <oc r="E708">
      <v>1025.48</v>
    </oc>
    <nc r="E708">
      <v>1314.15</v>
    </nc>
  </rcc>
  <rcc rId="2224" sId="1" numFmtId="4">
    <oc r="E717">
      <v>418.21525000000003</v>
    </oc>
    <nc r="E717">
      <v>496.7</v>
    </nc>
  </rcc>
  <rcc rId="2225" sId="1" numFmtId="4">
    <oc r="E711">
      <v>359.92361</v>
    </oc>
    <nc r="E711">
      <v>465.69</v>
    </nc>
  </rcc>
  <rcc rId="2226" sId="1" numFmtId="4">
    <oc r="E720">
      <v>334.34730999999999</v>
    </oc>
    <nc r="E720">
      <v>392.44</v>
    </nc>
  </rcc>
  <rcc rId="2227" sId="1" numFmtId="4">
    <oc r="E713">
      <v>666.15332999999998</v>
    </oc>
    <nc r="E713">
      <v>849.61</v>
    </nc>
  </rcc>
  <rrc rId="2228" sId="1" ref="A722:XFD722" action="insertRow">
    <undo index="0" exp="area" ref3D="1" dr="$C$1:$C$1048576" dn="Z_C5A7A5CB_61F0_4F90_82BE_C3B07A70E829_.wvu.Cols" sId="1"/>
  </rrc>
  <rrc rId="2229" sId="1" ref="A722:XFD722" action="insertRow">
    <undo index="0" exp="area" ref3D="1" dr="$C$1:$C$1048576" dn="Z_C5A7A5CB_61F0_4F90_82BE_C3B07A70E829_.wvu.Cols" sId="1"/>
  </rrc>
  <rfmt sheetId="1" sqref="A722" start="0" length="0">
    <dxf>
      <fill>
        <patternFill patternType="none">
          <bgColor indexed="65"/>
        </patternFill>
      </fill>
      <alignment vertical="top" readingOrder="0"/>
    </dxf>
  </rfmt>
  <rfmt sheetId="1" sqref="B722" start="0" length="0">
    <dxf>
      <fill>
        <patternFill patternType="none">
          <bgColor indexed="65"/>
        </patternFill>
      </fill>
      <alignment horizontal="general" vertical="bottom" wrapText="0" readingOrder="0"/>
    </dxf>
  </rfmt>
  <rfmt sheetId="1" sqref="C722" start="0" length="0">
    <dxf>
      <fill>
        <patternFill patternType="none">
          <bgColor indexed="65"/>
        </patternFill>
      </fill>
    </dxf>
  </rfmt>
  <rfmt sheetId="1" sqref="D722" start="0" length="0">
    <dxf>
      <fill>
        <patternFill patternType="none">
          <bgColor indexed="65"/>
        </patternFill>
      </fill>
    </dxf>
  </rfmt>
  <rfmt sheetId="1" sqref="E722" start="0" length="0">
    <dxf>
      <fill>
        <patternFill patternType="none">
          <bgColor indexed="65"/>
        </patternFill>
      </fill>
    </dxf>
  </rfmt>
  <rfmt sheetId="1" sqref="F722" start="0" length="0">
    <dxf>
      <fill>
        <patternFill patternType="none">
          <bgColor indexed="65"/>
        </patternFill>
      </fill>
    </dxf>
  </rfmt>
  <rfmt sheetId="1" sqref="G722" start="0" length="0">
    <dxf>
      <fill>
        <patternFill patternType="none">
          <bgColor indexed="65"/>
        </patternFill>
      </fill>
    </dxf>
  </rfmt>
  <rfmt sheetId="1" sqref="A723" start="0" length="0">
    <dxf>
      <fill>
        <patternFill patternType="none">
          <bgColor indexed="65"/>
        </patternFill>
      </fill>
      <alignment vertical="top" readingOrder="0"/>
    </dxf>
  </rfmt>
  <rfmt sheetId="1" sqref="B723" start="0" length="0">
    <dxf>
      <fill>
        <patternFill patternType="none">
          <bgColor indexed="65"/>
        </patternFill>
      </fill>
      <alignment horizontal="general" vertical="bottom" wrapText="0" readingOrder="0"/>
    </dxf>
  </rfmt>
  <rfmt sheetId="1" sqref="C723" start="0" length="0">
    <dxf>
      <fill>
        <patternFill patternType="none">
          <bgColor indexed="65"/>
        </patternFill>
      </fill>
    </dxf>
  </rfmt>
  <rfmt sheetId="1" sqref="D723" start="0" length="0">
    <dxf>
      <fill>
        <patternFill patternType="none">
          <bgColor indexed="65"/>
        </patternFill>
      </fill>
    </dxf>
  </rfmt>
  <rfmt sheetId="1" sqref="E723" start="0" length="0">
    <dxf>
      <fill>
        <patternFill patternType="none">
          <bgColor indexed="65"/>
        </patternFill>
      </fill>
    </dxf>
  </rfmt>
  <rfmt sheetId="1" sqref="F723" start="0" length="0">
    <dxf>
      <fill>
        <patternFill patternType="none">
          <bgColor indexed="65"/>
        </patternFill>
      </fill>
    </dxf>
  </rfmt>
  <rfmt sheetId="1" sqref="G723" start="0" length="0">
    <dxf>
      <fill>
        <patternFill patternType="none">
          <bgColor indexed="65"/>
        </patternFill>
      </fill>
    </dxf>
  </rfmt>
  <rcc rId="2230" sId="1">
    <nc r="A722" t="inlineStr">
      <is>
        <t>Урванский муниципальный район</t>
      </is>
    </nc>
  </rcc>
  <rcc rId="2231" sId="1">
    <nc r="A723" t="inlineStr">
      <is>
        <t>Городское поселение Тырныауз</t>
      </is>
    </nc>
  </rcc>
  <rcc rId="2232" sId="1" numFmtId="4">
    <nc r="C723">
      <v>0</v>
    </nc>
  </rcc>
  <rcc rId="2233" sId="1" numFmtId="4">
    <nc r="C722">
      <v>0</v>
    </nc>
  </rcc>
  <rcc rId="2234" sId="1" numFmtId="4">
    <nc r="D722">
      <v>1690.41</v>
    </nc>
  </rcc>
  <rcc rId="2235" sId="1" numFmtId="4">
    <nc r="E722">
      <v>0</v>
    </nc>
  </rcc>
  <rcc rId="2236" sId="1" numFmtId="4">
    <nc r="D723">
      <v>23850</v>
    </nc>
  </rcc>
  <rcc rId="2237" sId="1" numFmtId="4">
    <nc r="E723">
      <v>20423.13</v>
    </nc>
  </rcc>
  <rcc rId="2238" sId="1">
    <oc r="C721">
      <f>C724</f>
    </oc>
    <nc r="C721">
      <f>SUM(C722:C724)</f>
    </nc>
  </rcc>
  <rcc rId="2239" sId="1">
    <oc r="D721">
      <f>D724</f>
    </oc>
    <nc r="D721">
      <f>SUM(D722:D724)</f>
    </nc>
  </rcc>
  <rcc rId="2240" sId="1">
    <oc r="E721">
      <f>E724</f>
    </oc>
    <nc r="E721">
      <f>SUM(E722:E724)</f>
    </nc>
  </rcc>
  <rcc rId="2241" sId="1">
    <oc r="F721">
      <f>IFERROR(E721/C721,"")</f>
    </oc>
    <nc r="F721">
      <f>IFERROR(E721/C721,"")</f>
    </nc>
  </rcc>
  <rcc rId="2242" sId="1">
    <nc r="F722">
      <f>IFERROR(E722/C722,"")</f>
    </nc>
  </rcc>
  <rcc rId="2243" sId="1">
    <nc r="F723">
      <f>IFERROR(E723/C723,"")</f>
    </nc>
  </rcc>
  <rcc rId="2244" sId="1">
    <oc r="F724">
      <f>IFERROR(E724/C724,"")</f>
    </oc>
    <nc r="F724">
      <f>IFERROR(E724/C724,"")</f>
    </nc>
  </rcc>
  <rcc rId="2245" sId="1">
    <nc r="G722">
      <f>IFERROR(E722/D722,"")</f>
    </nc>
  </rcc>
  <rcc rId="2246" sId="1">
    <nc r="G723">
      <f>IFERROR(E723/D723,"")</f>
    </nc>
  </rcc>
  <rcv guid="{747131C0-6A34-4875-9DE7-DDE6ECCB5962}" action="delete"/>
  <rdn rId="0" localSheetId="1" customView="1" name="Z_747131C0_6A34_4875_9DE7_DDE6ECCB5962_.wvu.FilterData" hidden="1" oldHidden="1">
    <formula>Лист1!$A$247:$G$247</formula>
    <oldFormula>Лист1!$A$8:$G$724</oldFormula>
  </rdn>
  <rcv guid="{747131C0-6A34-4875-9DE7-DDE6ECCB5962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48" sId="1" ref="A723:XFD723" action="insertRow">
    <undo index="0" exp="area" ref3D="1" dr="$C$1:$C$1048576" dn="Z_C5A7A5CB_61F0_4F90_82BE_C3B07A70E829_.wvu.Cols" sId="1"/>
  </rrc>
  <rrc rId="2249" sId="1" ref="A723:XFD723" action="insertRow">
    <undo index="0" exp="area" ref3D="1" dr="$C$1:$C$1048576" dn="Z_C5A7A5CB_61F0_4F90_82BE_C3B07A70E829_.wvu.Cols" sId="1"/>
  </rrc>
  <rcc rId="2250" sId="1">
    <nc r="A724" t="inlineStr">
      <is>
        <t>Черекский муниципальный район</t>
      </is>
    </nc>
  </rcc>
  <rcc rId="2251" sId="1">
    <nc r="A723" t="inlineStr">
      <is>
        <t>Баксанский муниципальный район</t>
      </is>
    </nc>
  </rcc>
  <rcc rId="2252" sId="1" numFmtId="4">
    <nc r="C723">
      <v>0</v>
    </nc>
  </rcc>
  <rcc rId="2253" sId="1" numFmtId="4">
    <nc r="C724">
      <v>0</v>
    </nc>
  </rcc>
  <rcc rId="2254" sId="1" numFmtId="4">
    <nc r="D723">
      <v>15000</v>
    </nc>
  </rcc>
  <rcc rId="2255" sId="1" numFmtId="4">
    <nc r="E723">
      <v>593.95000000000005</v>
    </nc>
  </rcc>
  <rcc rId="2256" sId="1" numFmtId="4">
    <nc r="D724">
      <v>11197.02</v>
    </nc>
  </rcc>
  <rcc rId="2257" sId="1" numFmtId="4">
    <nc r="E724">
      <v>0</v>
    </nc>
  </rcc>
  <rcc rId="2258" sId="1">
    <oc r="D721">
      <f>SUM(D722:D726)</f>
    </oc>
    <nc r="D721">
      <f>SUM(D722:D726)</f>
    </nc>
  </rcc>
  <rcc rId="2259" sId="1">
    <oc r="E721">
      <f>SUM(E722:E726)</f>
    </oc>
    <nc r="E721">
      <f>SUM(E722:E726)</f>
    </nc>
  </rcc>
  <rcc rId="2260" sId="1">
    <oc r="F722">
      <f>IFERROR(E722/C722,"")</f>
    </oc>
    <nc r="F722">
      <f>IFERROR(E722/C722,"")</f>
    </nc>
  </rcc>
  <rcc rId="2261" sId="1">
    <nc r="F723">
      <f>IFERROR(E723/C723,"")</f>
    </nc>
  </rcc>
  <rcc rId="2262" sId="1">
    <nc r="F724">
      <f>IFERROR(E724/C724,"")</f>
    </nc>
  </rcc>
  <rcc rId="2263" sId="1">
    <oc r="F725">
      <f>IFERROR(E725/C725,"")</f>
    </oc>
    <nc r="F725">
      <f>IFERROR(E725/C725,"")</f>
    </nc>
  </rcc>
  <rcc rId="2264" sId="1">
    <oc r="F726">
      <f>IFERROR(E726/C726,"")</f>
    </oc>
    <nc r="F726">
      <f>IFERROR(E726/C726,"")</f>
    </nc>
  </rcc>
  <rcc rId="2265" sId="1">
    <nc r="G723">
      <f>IFERROR(E723/D723,"")</f>
    </nc>
  </rcc>
  <rcc rId="2266" sId="1">
    <nc r="G724">
      <f>IFERROR(E724/D724,"")</f>
    </nc>
  </rcc>
  <rrc rId="2267" sId="1" ref="A727:XFD727" action="insertRow">
    <undo index="0" exp="area" ref3D="1" dr="$C$1:$C$1048576" dn="Z_C5A7A5CB_61F0_4F90_82BE_C3B07A70E829_.wvu.Cols" sId="1"/>
  </rrc>
  <rrc rId="2268" sId="1" ref="A727:XFD727" action="insertRow">
    <undo index="0" exp="area" ref3D="1" dr="$C$1:$C$1048576" dn="Z_C5A7A5CB_61F0_4F90_82BE_C3B07A70E829_.wvu.Cols" sId="1"/>
  </rrc>
  <rfmt sheetId="1" sqref="A727" start="0" length="0">
    <dxf>
      <fill>
        <patternFill patternType="solid">
          <bgColor rgb="FF92D050"/>
        </patternFill>
      </fill>
      <alignment vertical="center" readingOrder="0"/>
    </dxf>
  </rfmt>
  <rfmt sheetId="1" sqref="B727" start="0" length="0">
    <dxf>
      <fill>
        <patternFill patternType="solid">
          <bgColor rgb="FF92D050"/>
        </patternFill>
      </fill>
      <alignment horizontal="center" vertical="top" wrapText="1" readingOrder="0"/>
    </dxf>
  </rfmt>
  <rfmt sheetId="1" sqref="C727" start="0" length="0">
    <dxf>
      <fill>
        <patternFill patternType="solid">
          <bgColor rgb="FF92D050"/>
        </patternFill>
      </fill>
    </dxf>
  </rfmt>
  <rfmt sheetId="1" sqref="D727" start="0" length="0">
    <dxf>
      <fill>
        <patternFill patternType="solid">
          <bgColor rgb="FF92D050"/>
        </patternFill>
      </fill>
    </dxf>
  </rfmt>
  <rfmt sheetId="1" sqref="E727" start="0" length="0">
    <dxf>
      <fill>
        <patternFill patternType="solid">
          <bgColor rgb="FF92D050"/>
        </patternFill>
      </fill>
    </dxf>
  </rfmt>
  <rfmt sheetId="1" sqref="F727" start="0" length="0">
    <dxf>
      <fill>
        <patternFill patternType="solid">
          <bgColor rgb="FF92D050"/>
        </patternFill>
      </fill>
    </dxf>
  </rfmt>
  <rfmt sheetId="1" sqref="G727" start="0" length="0">
    <dxf>
      <fill>
        <patternFill patternType="solid">
          <bgColor rgb="FF92D050"/>
        </patternFill>
      </fill>
    </dxf>
  </rfmt>
  <rcc rId="2269" sId="1">
    <nc r="A727" t="inlineStr">
      <is>
        <t>Иные межбюджетные трансферты за счет средств резервного фонда Правительства Кабардино-Балкарской Республики по предупреждению и ликвидации последствий чрезвычайной ситуации</t>
      </is>
    </nc>
  </rcc>
  <rcc rId="2270" sId="1">
    <nc r="B727" t="inlineStr">
      <is>
        <t>1090171040</t>
      </is>
    </nc>
  </rcc>
  <rcc rId="2271" sId="1">
    <nc r="A728" t="inlineStr">
      <is>
        <t>Городское поселение Тырныауз</t>
      </is>
    </nc>
  </rcc>
  <rcc rId="2272" sId="1" numFmtId="4">
    <nc r="C728">
      <v>0</v>
    </nc>
  </rcc>
  <rcc rId="2273" sId="1" numFmtId="4">
    <nc r="D728">
      <v>10000</v>
    </nc>
  </rcc>
  <rcc rId="2274" sId="1" numFmtId="4">
    <nc r="E728">
      <v>10000</v>
    </nc>
  </rcc>
  <rcc rId="2275" sId="1">
    <nc r="C727">
      <f>C728</f>
    </nc>
  </rcc>
  <rcc rId="2276" sId="1">
    <nc r="D727">
      <f>D728</f>
    </nc>
  </rcc>
  <rcc rId="2277" sId="1">
    <nc r="E727">
      <f>E728</f>
    </nc>
  </rcc>
  <rcc rId="2278" sId="1">
    <nc r="F727">
      <f>IFERROR(E727/C727,"")</f>
    </nc>
  </rcc>
  <rcc rId="2279" sId="1">
    <nc r="G727">
      <f>IFERROR(E727/D727,"")</f>
    </nc>
  </rcc>
  <rcc rId="2280" sId="1">
    <nc r="G728">
      <f>IFERROR(E728/D728,"")</f>
    </nc>
  </rcc>
  <rcc rId="2281" sId="1">
    <nc r="F728">
      <f>IFERROR(E728/C728,"")</f>
    </nc>
  </rcc>
  <rcc rId="2282" sId="1">
    <oc r="C650">
      <f>C651+C665+C680+C687+C689+C703+C707</f>
    </oc>
    <nc r="C650">
      <f>C651+C665+C680+C687+C689+C703+C707+C721+C727</f>
    </nc>
  </rcc>
  <rcc rId="2283" sId="1" odxf="1" dxf="1">
    <oc r="D650">
      <f>D651+D665+D680+D687+D689+D703+D707+D721</f>
    </oc>
    <nc r="D650">
      <f>D651+D665+D680+D687+D689+D703+D707+D721+D727</f>
    </nc>
    <odxf>
      <font>
        <color auto="1"/>
        <name val="Times New Roman"/>
        <scheme val="none"/>
      </font>
    </odxf>
    <ndxf>
      <font>
        <color auto="1"/>
        <name val="Times New Roman"/>
        <scheme val="none"/>
      </font>
    </ndxf>
  </rcc>
  <rcc rId="2284" sId="1" odxf="1" dxf="1">
    <oc r="E650">
      <f>E651+E665+E680+E687+E689+E703+E707+E721</f>
    </oc>
    <nc r="E650">
      <f>E651+E665+E680+E687+E689+E703+E707+E721+E727</f>
    </nc>
    <odxf>
      <font>
        <color auto="1"/>
        <name val="Times New Roman"/>
        <scheme val="none"/>
      </font>
    </odxf>
    <ndxf>
      <font>
        <color auto="1"/>
        <name val="Times New Roman"/>
        <scheme val="none"/>
      </font>
    </ndxf>
  </rcc>
  <rcc rId="2285" sId="1">
    <oc r="G181">
      <f>IFERROR(E181/D181,"")</f>
    </oc>
    <nc r="G181">
      <f>IFERROR(E181/D181,"")</f>
    </nc>
  </rcc>
  <rcc rId="2286" sId="1">
    <oc r="G182">
      <f>IFERROR(E182/D182,"")</f>
    </oc>
    <nc r="G182">
      <f>IFERROR(E182/D182,"")</f>
    </nc>
  </rcc>
  <rcc rId="2287" sId="1">
    <oc r="G183">
      <f>IFERROR(E183/D183,"")</f>
    </oc>
    <nc r="G183">
      <f>IFERROR(E183/D183,"")</f>
    </nc>
  </rcc>
  <rcc rId="2288" sId="1">
    <oc r="G184">
      <f>IFERROR(E184/D184,"")</f>
    </oc>
    <nc r="G184">
      <f>IFERROR(E184/D184,"")</f>
    </nc>
  </rcc>
  <rcc rId="2289" sId="1">
    <oc r="G185">
      <f>IFERROR(E185/D185,"")</f>
    </oc>
    <nc r="G185">
      <f>IFERROR(E185/D185,"")</f>
    </nc>
  </rcc>
  <rcc rId="2290" sId="1">
    <oc r="G186">
      <f>IFERROR(E186/D186,"")</f>
    </oc>
    <nc r="G186">
      <f>IFERROR(E186/D186,"")</f>
    </nc>
  </rcc>
  <rcc rId="2291" sId="1">
    <oc r="G187">
      <f>IFERROR(E187/D187,"")</f>
    </oc>
    <nc r="G187">
      <f>IFERROR(E187/D187,"")</f>
    </nc>
  </rcc>
  <rcc rId="2292" sId="1">
    <oc r="G188">
      <f>IFERROR(E188/D188,"")</f>
    </oc>
    <nc r="G188">
      <f>IFERROR(E188/D188,"")</f>
    </nc>
  </rcc>
  <rcc rId="2293" sId="1">
    <oc r="G189">
      <f>IFERROR(E189/D189,"")</f>
    </oc>
    <nc r="G189">
      <f>IFERROR(E189/D189,"")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3"/>
  <sheetViews>
    <sheetView tabSelected="1" zoomScale="70" zoomScaleNormal="70" workbookViewId="0">
      <selection activeCell="L13" sqref="L13"/>
    </sheetView>
  </sheetViews>
  <sheetFormatPr defaultRowHeight="15" x14ac:dyDescent="0.25"/>
  <cols>
    <col min="1" max="1" width="40.7109375" style="5" customWidth="1"/>
    <col min="2" max="2" width="30.85546875" style="2" customWidth="1"/>
    <col min="3" max="3" width="24.7109375" style="54" customWidth="1"/>
    <col min="4" max="4" width="24.140625" style="54" customWidth="1"/>
    <col min="5" max="5" width="21.5703125" style="54" customWidth="1"/>
    <col min="6" max="6" width="19.42578125" style="2" customWidth="1"/>
    <col min="7" max="7" width="16.7109375" style="2" customWidth="1"/>
  </cols>
  <sheetData>
    <row r="1" spans="1:7" x14ac:dyDescent="0.25">
      <c r="A1" s="57" t="s">
        <v>363</v>
      </c>
      <c r="B1" s="57"/>
      <c r="C1" s="58"/>
      <c r="D1" s="58"/>
      <c r="E1" s="58"/>
      <c r="F1" s="58"/>
      <c r="G1" s="58"/>
    </row>
    <row r="2" spans="1:7" x14ac:dyDescent="0.25">
      <c r="A2" s="58"/>
      <c r="B2" s="58"/>
      <c r="C2" s="58"/>
      <c r="D2" s="58"/>
      <c r="E2" s="58"/>
      <c r="F2" s="58"/>
      <c r="G2" s="58"/>
    </row>
    <row r="3" spans="1:7" x14ac:dyDescent="0.25">
      <c r="A3" s="58"/>
      <c r="B3" s="58"/>
      <c r="C3" s="58"/>
      <c r="D3" s="58"/>
      <c r="E3" s="58"/>
      <c r="F3" s="58"/>
      <c r="G3" s="58"/>
    </row>
    <row r="4" spans="1:7" x14ac:dyDescent="0.25">
      <c r="A4" s="58"/>
      <c r="B4" s="58"/>
      <c r="C4" s="58"/>
      <c r="D4" s="58"/>
      <c r="E4" s="58"/>
      <c r="F4" s="58"/>
      <c r="G4" s="58"/>
    </row>
    <row r="5" spans="1:7" x14ac:dyDescent="0.25">
      <c r="A5" s="58"/>
      <c r="B5" s="58"/>
      <c r="C5" s="58"/>
      <c r="D5" s="58"/>
      <c r="E5" s="58"/>
      <c r="F5" s="58"/>
      <c r="G5" s="58"/>
    </row>
    <row r="6" spans="1:7" x14ac:dyDescent="0.25">
      <c r="G6" s="3" t="s">
        <v>0</v>
      </c>
    </row>
    <row r="7" spans="1:7" ht="63" x14ac:dyDescent="0.25">
      <c r="A7" s="4" t="s">
        <v>1</v>
      </c>
      <c r="B7" s="4" t="s">
        <v>6</v>
      </c>
      <c r="C7" s="55" t="s">
        <v>256</v>
      </c>
      <c r="D7" s="55" t="s">
        <v>362</v>
      </c>
      <c r="E7" s="55" t="s">
        <v>361</v>
      </c>
      <c r="F7" s="4" t="s">
        <v>257</v>
      </c>
      <c r="G7" s="4" t="s">
        <v>258</v>
      </c>
    </row>
    <row r="8" spans="1:7" ht="30" x14ac:dyDescent="0.25">
      <c r="A8" s="7" t="s">
        <v>2</v>
      </c>
      <c r="B8" s="7"/>
      <c r="C8" s="8">
        <f>C9+C22+C36</f>
        <v>723574.9</v>
      </c>
      <c r="D8" s="8">
        <f t="shared" ref="D8:E8" si="0">D9+D22+D36</f>
        <v>737074.9</v>
      </c>
      <c r="E8" s="8">
        <f t="shared" si="0"/>
        <v>419478.30000000005</v>
      </c>
      <c r="F8" s="38">
        <f>IFERROR(E8/C8,"")</f>
        <v>0.57973030850019813</v>
      </c>
      <c r="G8" s="38">
        <f>IFERROR(E8/D8,"")</f>
        <v>0.56911217570968708</v>
      </c>
    </row>
    <row r="9" spans="1:7" ht="46.5" customHeight="1" x14ac:dyDescent="0.25">
      <c r="A9" s="15" t="s">
        <v>3</v>
      </c>
      <c r="B9" s="16" t="s">
        <v>66</v>
      </c>
      <c r="C9" s="17">
        <f>SUM(C10:C21)</f>
        <v>633354.20000000007</v>
      </c>
      <c r="D9" s="17">
        <f t="shared" ref="D9:E9" si="1">SUM(D10:D21)</f>
        <v>633354.20000000007</v>
      </c>
      <c r="E9" s="17">
        <f t="shared" si="1"/>
        <v>402287.10000000003</v>
      </c>
      <c r="F9" s="39">
        <f t="shared" ref="F9:F64" si="2">IFERROR(E9/C9,"")</f>
        <v>0.63516923074008191</v>
      </c>
      <c r="G9" s="39">
        <f t="shared" ref="G9:G64" si="3">IFERROR(E9/D9,"")</f>
        <v>0.63516923074008191</v>
      </c>
    </row>
    <row r="10" spans="1:7" x14ac:dyDescent="0.25">
      <c r="A10" s="10" t="s">
        <v>68</v>
      </c>
      <c r="B10" s="13"/>
      <c r="C10" s="9">
        <v>60013.1</v>
      </c>
      <c r="D10" s="9">
        <v>60013.1</v>
      </c>
      <c r="E10" s="9">
        <v>42785.919999999998</v>
      </c>
      <c r="F10" s="40">
        <f t="shared" si="2"/>
        <v>0.7129430074433748</v>
      </c>
      <c r="G10" s="40">
        <f t="shared" si="3"/>
        <v>0.7129430074433748</v>
      </c>
    </row>
    <row r="11" spans="1:7" x14ac:dyDescent="0.25">
      <c r="A11" s="10" t="s">
        <v>69</v>
      </c>
      <c r="B11" s="13"/>
      <c r="C11" s="9">
        <v>44655</v>
      </c>
      <c r="D11" s="9">
        <v>44655</v>
      </c>
      <c r="E11" s="9">
        <v>20281.330000000002</v>
      </c>
      <c r="F11" s="40">
        <f t="shared" si="2"/>
        <v>0.45417825551450008</v>
      </c>
      <c r="G11" s="40">
        <f t="shared" si="3"/>
        <v>0.45417825551450008</v>
      </c>
    </row>
    <row r="12" spans="1:7" x14ac:dyDescent="0.25">
      <c r="A12" s="10" t="s">
        <v>70</v>
      </c>
      <c r="B12" s="13"/>
      <c r="C12" s="9">
        <v>50801.2</v>
      </c>
      <c r="D12" s="9">
        <v>50801.2</v>
      </c>
      <c r="E12" s="9">
        <v>25722.68</v>
      </c>
      <c r="F12" s="40">
        <f t="shared" si="2"/>
        <v>0.50634000771635324</v>
      </c>
      <c r="G12" s="40">
        <f t="shared" si="3"/>
        <v>0.50634000771635324</v>
      </c>
    </row>
    <row r="13" spans="1:7" x14ac:dyDescent="0.25">
      <c r="A13" s="10" t="s">
        <v>71</v>
      </c>
      <c r="B13" s="13"/>
      <c r="C13" s="9">
        <v>43149.7</v>
      </c>
      <c r="D13" s="9">
        <v>43149.7</v>
      </c>
      <c r="E13" s="9">
        <v>31735.67</v>
      </c>
      <c r="F13" s="40">
        <f t="shared" si="2"/>
        <v>0.73547834631526987</v>
      </c>
      <c r="G13" s="40">
        <f t="shared" si="3"/>
        <v>0.73547834631526987</v>
      </c>
    </row>
    <row r="14" spans="1:7" ht="15" customHeight="1" x14ac:dyDescent="0.25">
      <c r="A14" s="10" t="s">
        <v>72</v>
      </c>
      <c r="B14" s="13"/>
      <c r="C14" s="9">
        <v>103815.1</v>
      </c>
      <c r="D14" s="9">
        <v>103815.1</v>
      </c>
      <c r="E14" s="9">
        <v>72001.86</v>
      </c>
      <c r="F14" s="40">
        <f t="shared" si="2"/>
        <v>0.69355864416640733</v>
      </c>
      <c r="G14" s="40">
        <f t="shared" si="3"/>
        <v>0.69355864416640733</v>
      </c>
    </row>
    <row r="15" spans="1:7" x14ac:dyDescent="0.25">
      <c r="A15" s="10" t="s">
        <v>73</v>
      </c>
      <c r="B15" s="13"/>
      <c r="C15" s="9">
        <v>67028.2</v>
      </c>
      <c r="D15" s="9">
        <v>67028.2</v>
      </c>
      <c r="E15" s="9">
        <v>44358.82</v>
      </c>
      <c r="F15" s="40">
        <f t="shared" si="2"/>
        <v>0.66179339442204921</v>
      </c>
      <c r="G15" s="40">
        <f t="shared" si="3"/>
        <v>0.66179339442204921</v>
      </c>
    </row>
    <row r="16" spans="1:7" x14ac:dyDescent="0.25">
      <c r="A16" s="10" t="s">
        <v>74</v>
      </c>
      <c r="B16" s="13"/>
      <c r="C16" s="9">
        <v>19020.900000000001</v>
      </c>
      <c r="D16" s="9">
        <v>19020.900000000001</v>
      </c>
      <c r="E16" s="9">
        <v>3859.72</v>
      </c>
      <c r="F16" s="40">
        <f t="shared" si="2"/>
        <v>0.20291994595418722</v>
      </c>
      <c r="G16" s="40">
        <f t="shared" si="3"/>
        <v>0.20291994595418722</v>
      </c>
    </row>
    <row r="17" spans="1:7" x14ac:dyDescent="0.25">
      <c r="A17" s="10" t="s">
        <v>75</v>
      </c>
      <c r="B17" s="13"/>
      <c r="C17" s="9">
        <v>9887.1</v>
      </c>
      <c r="D17" s="9">
        <v>9887.1</v>
      </c>
      <c r="E17" s="9">
        <v>0</v>
      </c>
      <c r="F17" s="40">
        <f t="shared" si="2"/>
        <v>0</v>
      </c>
      <c r="G17" s="40">
        <f t="shared" si="3"/>
        <v>0</v>
      </c>
    </row>
    <row r="18" spans="1:7" x14ac:dyDescent="0.25">
      <c r="A18" s="10" t="s">
        <v>76</v>
      </c>
      <c r="B18" s="13"/>
      <c r="C18" s="9">
        <v>94043.199999999997</v>
      </c>
      <c r="D18" s="9">
        <v>94043.199999999997</v>
      </c>
      <c r="E18" s="9">
        <v>61198.78</v>
      </c>
      <c r="F18" s="40">
        <f t="shared" si="2"/>
        <v>0.65075178215968832</v>
      </c>
      <c r="G18" s="40">
        <f t="shared" si="3"/>
        <v>0.65075178215968832</v>
      </c>
    </row>
    <row r="19" spans="1:7" x14ac:dyDescent="0.25">
      <c r="A19" s="10" t="s">
        <v>77</v>
      </c>
      <c r="B19" s="13"/>
      <c r="C19" s="9">
        <v>69816.899999999994</v>
      </c>
      <c r="D19" s="9">
        <v>69816.899999999994</v>
      </c>
      <c r="E19" s="9">
        <v>49489.05</v>
      </c>
      <c r="F19" s="40">
        <f t="shared" si="2"/>
        <v>0.70884055293202664</v>
      </c>
      <c r="G19" s="40">
        <f t="shared" si="3"/>
        <v>0.70884055293202664</v>
      </c>
    </row>
    <row r="20" spans="1:7" x14ac:dyDescent="0.25">
      <c r="A20" s="10" t="s">
        <v>78</v>
      </c>
      <c r="B20" s="13"/>
      <c r="C20" s="9">
        <v>41856.5</v>
      </c>
      <c r="D20" s="9">
        <v>41856.5</v>
      </c>
      <c r="E20" s="9">
        <v>30835.69</v>
      </c>
      <c r="F20" s="40">
        <f t="shared" si="2"/>
        <v>0.73670015409792977</v>
      </c>
      <c r="G20" s="40">
        <f t="shared" si="3"/>
        <v>0.73670015409792977</v>
      </c>
    </row>
    <row r="21" spans="1:7" x14ac:dyDescent="0.25">
      <c r="A21" s="10" t="s">
        <v>79</v>
      </c>
      <c r="B21" s="13"/>
      <c r="C21" s="9">
        <v>29267.3</v>
      </c>
      <c r="D21" s="9">
        <v>29267.3</v>
      </c>
      <c r="E21" s="9">
        <v>20017.580000000002</v>
      </c>
      <c r="F21" s="40">
        <f t="shared" si="2"/>
        <v>0.68395718088105162</v>
      </c>
      <c r="G21" s="40">
        <f t="shared" si="3"/>
        <v>0.68395718088105162</v>
      </c>
    </row>
    <row r="22" spans="1:7" ht="45" x14ac:dyDescent="0.25">
      <c r="A22" s="15" t="s">
        <v>4</v>
      </c>
      <c r="B22" s="16" t="s">
        <v>67</v>
      </c>
      <c r="C22" s="17">
        <f>SUM(C23:C35)</f>
        <v>90220.7</v>
      </c>
      <c r="D22" s="17">
        <f>SUM(D23:D35)</f>
        <v>90220.7</v>
      </c>
      <c r="E22" s="17">
        <f>SUM(E23:E35)</f>
        <v>3691.2</v>
      </c>
      <c r="F22" s="39">
        <f t="shared" si="2"/>
        <v>4.0913005551940961E-2</v>
      </c>
      <c r="G22" s="39">
        <f t="shared" si="3"/>
        <v>4.0913005551940961E-2</v>
      </c>
    </row>
    <row r="23" spans="1:7" x14ac:dyDescent="0.25">
      <c r="A23" s="18" t="s">
        <v>68</v>
      </c>
      <c r="B23" s="19"/>
      <c r="C23" s="20">
        <v>7904.7</v>
      </c>
      <c r="D23" s="20">
        <v>7904.7</v>
      </c>
      <c r="E23" s="20">
        <v>0</v>
      </c>
      <c r="F23" s="40">
        <f t="shared" si="2"/>
        <v>0</v>
      </c>
      <c r="G23" s="40">
        <f t="shared" si="3"/>
        <v>0</v>
      </c>
    </row>
    <row r="24" spans="1:7" x14ac:dyDescent="0.25">
      <c r="A24" s="18" t="s">
        <v>69</v>
      </c>
      <c r="B24" s="19"/>
      <c r="C24" s="20">
        <v>6182</v>
      </c>
      <c r="D24" s="20">
        <v>6182</v>
      </c>
      <c r="E24" s="20">
        <v>0</v>
      </c>
      <c r="F24" s="40">
        <f t="shared" si="2"/>
        <v>0</v>
      </c>
      <c r="G24" s="40">
        <f t="shared" si="3"/>
        <v>0</v>
      </c>
    </row>
    <row r="25" spans="1:7" x14ac:dyDescent="0.25">
      <c r="A25" s="18" t="s">
        <v>70</v>
      </c>
      <c r="B25" s="19"/>
      <c r="C25" s="20">
        <v>3691.2</v>
      </c>
      <c r="D25" s="20">
        <v>3691.2</v>
      </c>
      <c r="E25" s="20">
        <v>3691.2</v>
      </c>
      <c r="F25" s="40">
        <f t="shared" si="2"/>
        <v>1</v>
      </c>
      <c r="G25" s="40">
        <f t="shared" si="3"/>
        <v>1</v>
      </c>
    </row>
    <row r="26" spans="1:7" x14ac:dyDescent="0.25">
      <c r="A26" s="18" t="s">
        <v>71</v>
      </c>
      <c r="B26" s="19"/>
      <c r="C26" s="20">
        <v>4822.3</v>
      </c>
      <c r="D26" s="20">
        <v>4822.3</v>
      </c>
      <c r="E26" s="20">
        <v>0</v>
      </c>
      <c r="F26" s="40">
        <f t="shared" si="2"/>
        <v>0</v>
      </c>
      <c r="G26" s="40">
        <f t="shared" si="3"/>
        <v>0</v>
      </c>
    </row>
    <row r="27" spans="1:7" ht="15" customHeight="1" x14ac:dyDescent="0.25">
      <c r="A27" s="18" t="s">
        <v>72</v>
      </c>
      <c r="B27" s="19"/>
      <c r="C27" s="20">
        <v>5630.3</v>
      </c>
      <c r="D27" s="20">
        <v>5630.3</v>
      </c>
      <c r="E27" s="20">
        <v>0</v>
      </c>
      <c r="F27" s="40">
        <f t="shared" si="2"/>
        <v>0</v>
      </c>
      <c r="G27" s="40">
        <f t="shared" si="3"/>
        <v>0</v>
      </c>
    </row>
    <row r="28" spans="1:7" x14ac:dyDescent="0.25">
      <c r="A28" s="18" t="s">
        <v>73</v>
      </c>
      <c r="B28" s="19"/>
      <c r="C28" s="20">
        <v>6320.8</v>
      </c>
      <c r="D28" s="20">
        <v>6320.8</v>
      </c>
      <c r="E28" s="20">
        <v>0</v>
      </c>
      <c r="F28" s="40">
        <f t="shared" si="2"/>
        <v>0</v>
      </c>
      <c r="G28" s="40">
        <f t="shared" si="3"/>
        <v>0</v>
      </c>
    </row>
    <row r="29" spans="1:7" x14ac:dyDescent="0.25">
      <c r="A29" s="18" t="s">
        <v>74</v>
      </c>
      <c r="B29" s="19"/>
      <c r="C29" s="20">
        <v>9268.2999999999993</v>
      </c>
      <c r="D29" s="20">
        <v>9268.2999999999993</v>
      </c>
      <c r="E29" s="20">
        <v>0</v>
      </c>
      <c r="F29" s="40">
        <f t="shared" si="2"/>
        <v>0</v>
      </c>
      <c r="G29" s="40">
        <f t="shared" si="3"/>
        <v>0</v>
      </c>
    </row>
    <row r="30" spans="1:7" x14ac:dyDescent="0.25">
      <c r="A30" s="18" t="s">
        <v>75</v>
      </c>
      <c r="B30" s="19"/>
      <c r="C30" s="20">
        <v>8619.5</v>
      </c>
      <c r="D30" s="20">
        <v>8619.5</v>
      </c>
      <c r="E30" s="20">
        <v>0</v>
      </c>
      <c r="F30" s="40">
        <f t="shared" si="2"/>
        <v>0</v>
      </c>
      <c r="G30" s="40">
        <f t="shared" si="3"/>
        <v>0</v>
      </c>
    </row>
    <row r="31" spans="1:7" x14ac:dyDescent="0.25">
      <c r="A31" s="18" t="s">
        <v>76</v>
      </c>
      <c r="B31" s="19"/>
      <c r="C31" s="20">
        <v>3500.4</v>
      </c>
      <c r="D31" s="20">
        <v>3500.4</v>
      </c>
      <c r="E31" s="20">
        <v>0</v>
      </c>
      <c r="F31" s="40">
        <f t="shared" si="2"/>
        <v>0</v>
      </c>
      <c r="G31" s="40">
        <f t="shared" si="3"/>
        <v>0</v>
      </c>
    </row>
    <row r="32" spans="1:7" x14ac:dyDescent="0.25">
      <c r="A32" s="18" t="s">
        <v>77</v>
      </c>
      <c r="B32" s="19"/>
      <c r="C32" s="20">
        <v>4467.5</v>
      </c>
      <c r="D32" s="20">
        <v>4467.5</v>
      </c>
      <c r="E32" s="20">
        <v>0</v>
      </c>
      <c r="F32" s="40">
        <f t="shared" si="2"/>
        <v>0</v>
      </c>
      <c r="G32" s="40">
        <f t="shared" si="3"/>
        <v>0</v>
      </c>
    </row>
    <row r="33" spans="1:7" x14ac:dyDescent="0.25">
      <c r="A33" s="18" t="s">
        <v>78</v>
      </c>
      <c r="B33" s="19"/>
      <c r="C33" s="20">
        <v>7352</v>
      </c>
      <c r="D33" s="20">
        <v>7352</v>
      </c>
      <c r="E33" s="20">
        <v>0</v>
      </c>
      <c r="F33" s="40">
        <f t="shared" si="2"/>
        <v>0</v>
      </c>
      <c r="G33" s="40">
        <f t="shared" si="3"/>
        <v>0</v>
      </c>
    </row>
    <row r="34" spans="1:7" x14ac:dyDescent="0.25">
      <c r="A34" s="18" t="s">
        <v>81</v>
      </c>
      <c r="B34" s="19"/>
      <c r="C34" s="20">
        <v>15246.5</v>
      </c>
      <c r="D34" s="20">
        <v>15246.5</v>
      </c>
      <c r="E34" s="20">
        <v>0</v>
      </c>
      <c r="F34" s="40">
        <f t="shared" si="2"/>
        <v>0</v>
      </c>
      <c r="G34" s="40">
        <f t="shared" si="3"/>
        <v>0</v>
      </c>
    </row>
    <row r="35" spans="1:7" x14ac:dyDescent="0.25">
      <c r="A35" s="18" t="s">
        <v>79</v>
      </c>
      <c r="B35" s="19"/>
      <c r="C35" s="20">
        <v>7215.2</v>
      </c>
      <c r="D35" s="20">
        <v>7215.2</v>
      </c>
      <c r="E35" s="20">
        <v>0</v>
      </c>
      <c r="F35" s="40">
        <f t="shared" si="2"/>
        <v>0</v>
      </c>
      <c r="G35" s="40">
        <f t="shared" si="3"/>
        <v>0</v>
      </c>
    </row>
    <row r="36" spans="1:7" ht="52.5" customHeight="1" x14ac:dyDescent="0.25">
      <c r="A36" s="15" t="s">
        <v>353</v>
      </c>
      <c r="B36" s="16" t="s">
        <v>354</v>
      </c>
      <c r="C36" s="17">
        <v>0</v>
      </c>
      <c r="D36" s="17">
        <f>D37</f>
        <v>13500</v>
      </c>
      <c r="E36" s="17">
        <f>E37</f>
        <v>13500</v>
      </c>
      <c r="F36" s="39" t="str">
        <f t="shared" si="2"/>
        <v/>
      </c>
      <c r="G36" s="39">
        <f t="shared" si="3"/>
        <v>1</v>
      </c>
    </row>
    <row r="37" spans="1:7" x14ac:dyDescent="0.25">
      <c r="A37" s="18" t="s">
        <v>355</v>
      </c>
      <c r="B37" s="19"/>
      <c r="C37" s="20">
        <v>0</v>
      </c>
      <c r="D37" s="20">
        <v>13500</v>
      </c>
      <c r="E37" s="20">
        <v>13500</v>
      </c>
      <c r="F37" s="40" t="str">
        <f t="shared" si="2"/>
        <v/>
      </c>
      <c r="G37" s="40">
        <f t="shared" si="3"/>
        <v>1</v>
      </c>
    </row>
    <row r="38" spans="1:7" ht="30" x14ac:dyDescent="0.25">
      <c r="A38" s="7" t="s">
        <v>5</v>
      </c>
      <c r="B38" s="7"/>
      <c r="C38" s="50">
        <f>C39+C46+C60+C101+C118+C138+C144+C146+C149+C159+C161+C164+C170+C172+C175+C211+C218+C220+C222+C226+C245</f>
        <v>4078440.8599999994</v>
      </c>
      <c r="D38" s="50">
        <f t="shared" ref="D38:E38" si="4">D39+D46+D60+D101+D118+D138+D144+D146+D149+D159+D161+D164+D170+D172+D175+D211+D218+D220+D222+D226+D245</f>
        <v>4883753.4800000004</v>
      </c>
      <c r="E38" s="50">
        <f t="shared" si="4"/>
        <v>2897519.8899999997</v>
      </c>
      <c r="F38" s="38">
        <f t="shared" si="2"/>
        <v>0.71044793573395104</v>
      </c>
      <c r="G38" s="38">
        <f t="shared" si="3"/>
        <v>0.59329773746073677</v>
      </c>
    </row>
    <row r="39" spans="1:7" ht="30" x14ac:dyDescent="0.25">
      <c r="A39" s="15" t="s">
        <v>7</v>
      </c>
      <c r="B39" s="21" t="s">
        <v>356</v>
      </c>
      <c r="C39" s="17">
        <f>SUM(C40:C45)</f>
        <v>1023914.05</v>
      </c>
      <c r="D39" s="17">
        <f>SUM(D40:D45)</f>
        <v>1131975.9100000001</v>
      </c>
      <c r="E39" s="17">
        <f>SUM(E40:E45)</f>
        <v>875084.49000000011</v>
      </c>
      <c r="F39" s="39">
        <f t="shared" si="2"/>
        <v>0.85464643248132011</v>
      </c>
      <c r="G39" s="39">
        <f t="shared" si="3"/>
        <v>0.77305928710090654</v>
      </c>
    </row>
    <row r="40" spans="1:7" ht="15" customHeight="1" x14ac:dyDescent="0.25">
      <c r="A40" s="10" t="s">
        <v>72</v>
      </c>
      <c r="B40" s="12"/>
      <c r="C40" s="9">
        <v>58363.92</v>
      </c>
      <c r="D40" s="9">
        <v>58363.92</v>
      </c>
      <c r="E40" s="9">
        <v>58363.92</v>
      </c>
      <c r="F40" s="40">
        <f t="shared" si="2"/>
        <v>1</v>
      </c>
      <c r="G40" s="40">
        <f t="shared" si="3"/>
        <v>1</v>
      </c>
    </row>
    <row r="41" spans="1:7" x14ac:dyDescent="0.25">
      <c r="A41" s="10" t="s">
        <v>76</v>
      </c>
      <c r="B41" s="12"/>
      <c r="C41" s="9">
        <v>180159.16</v>
      </c>
      <c r="D41" s="9">
        <v>180208.14</v>
      </c>
      <c r="E41" s="9">
        <v>180108.73</v>
      </c>
      <c r="F41" s="40">
        <f t="shared" si="2"/>
        <v>0.99972008084407149</v>
      </c>
      <c r="G41" s="40">
        <f t="shared" si="3"/>
        <v>0.99944836010182447</v>
      </c>
    </row>
    <row r="42" spans="1:7" x14ac:dyDescent="0.25">
      <c r="A42" s="18" t="s">
        <v>74</v>
      </c>
      <c r="B42" s="12"/>
      <c r="C42" s="9">
        <v>0</v>
      </c>
      <c r="D42" s="9">
        <v>108012.88</v>
      </c>
      <c r="E42" s="9">
        <v>0</v>
      </c>
      <c r="F42" s="40" t="str">
        <f t="shared" si="2"/>
        <v/>
      </c>
      <c r="G42" s="40">
        <f t="shared" si="3"/>
        <v>0</v>
      </c>
    </row>
    <row r="43" spans="1:7" x14ac:dyDescent="0.25">
      <c r="A43" s="18" t="s">
        <v>78</v>
      </c>
      <c r="B43" s="12"/>
      <c r="C43" s="9">
        <v>132296.72</v>
      </c>
      <c r="D43" s="9">
        <v>132296.72</v>
      </c>
      <c r="E43" s="9">
        <v>100854.27</v>
      </c>
      <c r="F43" s="40">
        <f t="shared" si="2"/>
        <v>0.76233386587362106</v>
      </c>
      <c r="G43" s="40">
        <f t="shared" si="3"/>
        <v>0.76233386587362106</v>
      </c>
    </row>
    <row r="44" spans="1:7" x14ac:dyDescent="0.25">
      <c r="A44" s="10" t="s">
        <v>81</v>
      </c>
      <c r="B44" s="12"/>
      <c r="C44" s="9">
        <v>525849.65</v>
      </c>
      <c r="D44" s="9">
        <v>525849.65</v>
      </c>
      <c r="E44" s="9">
        <v>430356.77</v>
      </c>
      <c r="F44" s="40">
        <f t="shared" si="2"/>
        <v>0.81840269362164642</v>
      </c>
      <c r="G44" s="40">
        <f t="shared" si="3"/>
        <v>0.81840269362164642</v>
      </c>
    </row>
    <row r="45" spans="1:7" x14ac:dyDescent="0.25">
      <c r="A45" s="10" t="s">
        <v>79</v>
      </c>
      <c r="B45" s="12"/>
      <c r="C45" s="9">
        <v>127244.6</v>
      </c>
      <c r="D45" s="9">
        <v>127244.6</v>
      </c>
      <c r="E45" s="9">
        <v>105400.8</v>
      </c>
      <c r="F45" s="40">
        <f t="shared" si="2"/>
        <v>0.82833220427428744</v>
      </c>
      <c r="G45" s="40">
        <f t="shared" si="3"/>
        <v>0.82833220427428744</v>
      </c>
    </row>
    <row r="46" spans="1:7" ht="75" x14ac:dyDescent="0.25">
      <c r="A46" s="15" t="s">
        <v>8</v>
      </c>
      <c r="B46" s="21" t="s">
        <v>9</v>
      </c>
      <c r="C46" s="17">
        <f>SUM(C47:C59)</f>
        <v>578304.41999999993</v>
      </c>
      <c r="D46" s="17">
        <f t="shared" ref="D46:E46" si="5">SUM(D47:D59)</f>
        <v>578304.41999999993</v>
      </c>
      <c r="E46" s="17">
        <f t="shared" si="5"/>
        <v>338850.63</v>
      </c>
      <c r="F46" s="39">
        <f t="shared" si="2"/>
        <v>0.5859381638480301</v>
      </c>
      <c r="G46" s="39">
        <f t="shared" si="3"/>
        <v>0.5859381638480301</v>
      </c>
    </row>
    <row r="47" spans="1:7" x14ac:dyDescent="0.25">
      <c r="A47" s="10" t="s">
        <v>68</v>
      </c>
      <c r="B47" s="12"/>
      <c r="C47" s="9">
        <v>42069.41</v>
      </c>
      <c r="D47" s="9">
        <v>42069.41</v>
      </c>
      <c r="E47" s="9">
        <v>25353.34</v>
      </c>
      <c r="F47" s="40">
        <f t="shared" si="2"/>
        <v>0.6026549932599482</v>
      </c>
      <c r="G47" s="40">
        <f t="shared" si="3"/>
        <v>0.6026549932599482</v>
      </c>
    </row>
    <row r="48" spans="1:7" x14ac:dyDescent="0.25">
      <c r="A48" s="10" t="s">
        <v>69</v>
      </c>
      <c r="B48" s="12"/>
      <c r="C48" s="9">
        <v>30346</v>
      </c>
      <c r="D48" s="9">
        <v>30346</v>
      </c>
      <c r="E48" s="9">
        <v>16216.85</v>
      </c>
      <c r="F48" s="40">
        <f t="shared" si="2"/>
        <v>0.53439827324853362</v>
      </c>
      <c r="G48" s="40">
        <f t="shared" si="3"/>
        <v>0.53439827324853362</v>
      </c>
    </row>
    <row r="49" spans="1:7" x14ac:dyDescent="0.25">
      <c r="A49" s="10" t="s">
        <v>70</v>
      </c>
      <c r="B49" s="12"/>
      <c r="C49" s="9">
        <v>20288.669999999998</v>
      </c>
      <c r="D49" s="9">
        <v>20288.669999999998</v>
      </c>
      <c r="E49" s="9">
        <v>11996.06</v>
      </c>
      <c r="F49" s="40">
        <f t="shared" si="2"/>
        <v>0.5912689200425657</v>
      </c>
      <c r="G49" s="40">
        <f t="shared" si="3"/>
        <v>0.5912689200425657</v>
      </c>
    </row>
    <row r="50" spans="1:7" x14ac:dyDescent="0.25">
      <c r="A50" s="10" t="s">
        <v>71</v>
      </c>
      <c r="B50" s="12"/>
      <c r="C50" s="9">
        <v>24637.29</v>
      </c>
      <c r="D50" s="9">
        <v>24637.29</v>
      </c>
      <c r="E50" s="9">
        <v>16579.78</v>
      </c>
      <c r="F50" s="40">
        <f t="shared" si="2"/>
        <v>0.67295469591014268</v>
      </c>
      <c r="G50" s="40">
        <f t="shared" si="3"/>
        <v>0.67295469591014268</v>
      </c>
    </row>
    <row r="51" spans="1:7" ht="15" customHeight="1" x14ac:dyDescent="0.25">
      <c r="A51" s="10" t="s">
        <v>72</v>
      </c>
      <c r="B51" s="12"/>
      <c r="C51" s="9">
        <v>26473.439999999999</v>
      </c>
      <c r="D51" s="9">
        <v>26473.439999999999</v>
      </c>
      <c r="E51" s="9">
        <v>15960.55</v>
      </c>
      <c r="F51" s="40">
        <f t="shared" si="2"/>
        <v>0.60288915985228975</v>
      </c>
      <c r="G51" s="40">
        <f t="shared" si="3"/>
        <v>0.60288915985228975</v>
      </c>
    </row>
    <row r="52" spans="1:7" x14ac:dyDescent="0.25">
      <c r="A52" s="10" t="s">
        <v>73</v>
      </c>
      <c r="B52" s="12"/>
      <c r="C52" s="9">
        <v>30383.9</v>
      </c>
      <c r="D52" s="9">
        <v>30383.9</v>
      </c>
      <c r="E52" s="9">
        <v>18941.53</v>
      </c>
      <c r="F52" s="40">
        <f t="shared" si="2"/>
        <v>0.62340680426146733</v>
      </c>
      <c r="G52" s="40">
        <f t="shared" si="3"/>
        <v>0.62340680426146733</v>
      </c>
    </row>
    <row r="53" spans="1:7" x14ac:dyDescent="0.25">
      <c r="A53" s="10" t="s">
        <v>74</v>
      </c>
      <c r="B53" s="12"/>
      <c r="C53" s="9">
        <v>55877.69</v>
      </c>
      <c r="D53" s="9">
        <v>55877.69</v>
      </c>
      <c r="E53" s="9">
        <v>31305.98</v>
      </c>
      <c r="F53" s="40">
        <f t="shared" si="2"/>
        <v>0.56025902287657203</v>
      </c>
      <c r="G53" s="40">
        <f t="shared" si="3"/>
        <v>0.56025902287657203</v>
      </c>
    </row>
    <row r="54" spans="1:7" x14ac:dyDescent="0.25">
      <c r="A54" s="10" t="s">
        <v>75</v>
      </c>
      <c r="B54" s="12"/>
      <c r="C54" s="9">
        <v>49452.04</v>
      </c>
      <c r="D54" s="9">
        <v>49452.04</v>
      </c>
      <c r="E54" s="9">
        <v>31934.3</v>
      </c>
      <c r="F54" s="40">
        <f t="shared" si="2"/>
        <v>0.6457630463778643</v>
      </c>
      <c r="G54" s="40">
        <f t="shared" si="3"/>
        <v>0.6457630463778643</v>
      </c>
    </row>
    <row r="55" spans="1:7" x14ac:dyDescent="0.25">
      <c r="A55" s="10" t="s">
        <v>76</v>
      </c>
      <c r="B55" s="12"/>
      <c r="C55" s="9">
        <v>14890.51</v>
      </c>
      <c r="D55" s="9">
        <v>14890.51</v>
      </c>
      <c r="E55" s="9">
        <v>8584.7000000000007</v>
      </c>
      <c r="F55" s="40">
        <f t="shared" si="2"/>
        <v>0.57652155634696201</v>
      </c>
      <c r="G55" s="40">
        <f t="shared" si="3"/>
        <v>0.57652155634696201</v>
      </c>
    </row>
    <row r="56" spans="1:7" x14ac:dyDescent="0.25">
      <c r="A56" s="10" t="s">
        <v>77</v>
      </c>
      <c r="B56" s="12"/>
      <c r="C56" s="9">
        <v>14646.08</v>
      </c>
      <c r="D56" s="9">
        <v>14646.08</v>
      </c>
      <c r="E56" s="9">
        <v>9394.3799999999992</v>
      </c>
      <c r="F56" s="40">
        <f t="shared" si="2"/>
        <v>0.64142623828355427</v>
      </c>
      <c r="G56" s="40">
        <f t="shared" si="3"/>
        <v>0.64142623828355427</v>
      </c>
    </row>
    <row r="57" spans="1:7" x14ac:dyDescent="0.25">
      <c r="A57" s="10" t="s">
        <v>78</v>
      </c>
      <c r="B57" s="12"/>
      <c r="C57" s="9">
        <v>45463.199999999997</v>
      </c>
      <c r="D57" s="9">
        <v>45463.199999999997</v>
      </c>
      <c r="E57" s="9">
        <v>27550.57</v>
      </c>
      <c r="F57" s="40">
        <f t="shared" si="2"/>
        <v>0.60599715814109001</v>
      </c>
      <c r="G57" s="40">
        <f t="shared" si="3"/>
        <v>0.60599715814109001</v>
      </c>
    </row>
    <row r="58" spans="1:7" x14ac:dyDescent="0.25">
      <c r="A58" s="10" t="s">
        <v>81</v>
      </c>
      <c r="B58" s="12"/>
      <c r="C58" s="9">
        <v>187889.75</v>
      </c>
      <c r="D58" s="9">
        <v>187889.75</v>
      </c>
      <c r="E58" s="9">
        <v>101675.7</v>
      </c>
      <c r="F58" s="40">
        <f t="shared" si="2"/>
        <v>0.54114553880666716</v>
      </c>
      <c r="G58" s="40">
        <f t="shared" si="3"/>
        <v>0.54114553880666716</v>
      </c>
    </row>
    <row r="59" spans="1:7" x14ac:dyDescent="0.25">
      <c r="A59" s="10" t="s">
        <v>79</v>
      </c>
      <c r="B59" s="12"/>
      <c r="C59" s="9">
        <v>35886.44</v>
      </c>
      <c r="D59" s="9">
        <v>35886.44</v>
      </c>
      <c r="E59" s="9">
        <v>23356.89</v>
      </c>
      <c r="F59" s="40">
        <f t="shared" si="2"/>
        <v>0.65085558779304931</v>
      </c>
      <c r="G59" s="40">
        <f t="shared" si="3"/>
        <v>0.65085558779304931</v>
      </c>
    </row>
    <row r="60" spans="1:7" ht="30" x14ac:dyDescent="0.25">
      <c r="A60" s="15" t="s">
        <v>10</v>
      </c>
      <c r="B60" s="21" t="s">
        <v>11</v>
      </c>
      <c r="C60" s="17">
        <f>SUM(C61:C100)</f>
        <v>28288.999999999996</v>
      </c>
      <c r="D60" s="17">
        <f>SUM(D61:D100)</f>
        <v>28289</v>
      </c>
      <c r="E60" s="17">
        <f>SUM(E61:E100)</f>
        <v>27728.3</v>
      </c>
      <c r="F60" s="39">
        <f t="shared" si="2"/>
        <v>0.9801795750998622</v>
      </c>
      <c r="G60" s="39">
        <f t="shared" si="3"/>
        <v>0.98017957509986209</v>
      </c>
    </row>
    <row r="61" spans="1:7" x14ac:dyDescent="0.25">
      <c r="A61" s="10" t="s">
        <v>82</v>
      </c>
      <c r="B61" s="10"/>
      <c r="C61" s="22">
        <v>5018.3999999999996</v>
      </c>
      <c r="D61" s="56">
        <v>5018.3999999999996</v>
      </c>
      <c r="E61" s="56">
        <v>5018.38</v>
      </c>
      <c r="F61" s="40">
        <f t="shared" si="2"/>
        <v>0.99999601466602905</v>
      </c>
      <c r="G61" s="40">
        <f t="shared" si="3"/>
        <v>0.99999601466602905</v>
      </c>
    </row>
    <row r="62" spans="1:7" x14ac:dyDescent="0.25">
      <c r="A62" s="10" t="s">
        <v>83</v>
      </c>
      <c r="B62" s="10"/>
      <c r="C62" s="22">
        <v>771.7</v>
      </c>
      <c r="D62" s="56">
        <v>771.7</v>
      </c>
      <c r="E62" s="56">
        <v>771.72</v>
      </c>
      <c r="F62" s="40">
        <f t="shared" si="2"/>
        <v>1.0000259168070493</v>
      </c>
      <c r="G62" s="40">
        <f t="shared" si="3"/>
        <v>1.0000259168070493</v>
      </c>
    </row>
    <row r="63" spans="1:7" x14ac:dyDescent="0.25">
      <c r="A63" s="10" t="s">
        <v>84</v>
      </c>
      <c r="B63" s="10"/>
      <c r="C63" s="22">
        <v>1825.2</v>
      </c>
      <c r="D63" s="56">
        <v>1825.2</v>
      </c>
      <c r="E63" s="56">
        <v>1825.16</v>
      </c>
      <c r="F63" s="40">
        <f t="shared" si="2"/>
        <v>0.99997808459346926</v>
      </c>
      <c r="G63" s="40">
        <f t="shared" si="3"/>
        <v>0.99997808459346926</v>
      </c>
    </row>
    <row r="64" spans="1:7" x14ac:dyDescent="0.25">
      <c r="A64" s="10" t="s">
        <v>267</v>
      </c>
      <c r="B64" s="10"/>
      <c r="C64" s="22">
        <v>628.4</v>
      </c>
      <c r="D64" s="56">
        <v>628.4</v>
      </c>
      <c r="E64" s="56">
        <v>628.42999999999995</v>
      </c>
      <c r="F64" s="40">
        <f t="shared" si="2"/>
        <v>1.0000477402928072</v>
      </c>
      <c r="G64" s="40">
        <f t="shared" si="3"/>
        <v>1.0000477402928072</v>
      </c>
    </row>
    <row r="65" spans="1:7" ht="15" customHeight="1" x14ac:dyDescent="0.25">
      <c r="A65" s="10" t="s">
        <v>85</v>
      </c>
      <c r="B65" s="10"/>
      <c r="C65" s="22">
        <v>635.5</v>
      </c>
      <c r="D65" s="56">
        <v>635.5</v>
      </c>
      <c r="E65" s="56">
        <v>635.48</v>
      </c>
      <c r="F65" s="40">
        <f t="shared" ref="F65:F129" si="6">IFERROR(E65/C65,"")</f>
        <v>0.99996852871754527</v>
      </c>
      <c r="G65" s="40">
        <f t="shared" ref="G65:G129" si="7">IFERROR(E65/D65,"")</f>
        <v>0.99996852871754527</v>
      </c>
    </row>
    <row r="66" spans="1:7" x14ac:dyDescent="0.25">
      <c r="A66" s="10" t="s">
        <v>86</v>
      </c>
      <c r="B66" s="10"/>
      <c r="C66" s="22">
        <v>628.4</v>
      </c>
      <c r="D66" s="56">
        <v>628.4</v>
      </c>
      <c r="E66" s="56">
        <v>628.42999999999995</v>
      </c>
      <c r="F66" s="40">
        <f t="shared" si="6"/>
        <v>1.0000477402928072</v>
      </c>
      <c r="G66" s="40">
        <f t="shared" si="7"/>
        <v>1.0000477402928072</v>
      </c>
    </row>
    <row r="67" spans="1:7" x14ac:dyDescent="0.25">
      <c r="A67" s="10" t="s">
        <v>87</v>
      </c>
      <c r="B67" s="10"/>
      <c r="C67" s="22">
        <v>635.5</v>
      </c>
      <c r="D67" s="56">
        <v>635.5</v>
      </c>
      <c r="E67" s="56">
        <v>635.48</v>
      </c>
      <c r="F67" s="40">
        <f t="shared" si="6"/>
        <v>0.99996852871754527</v>
      </c>
      <c r="G67" s="40">
        <f t="shared" si="7"/>
        <v>0.99996852871754527</v>
      </c>
    </row>
    <row r="68" spans="1:7" x14ac:dyDescent="0.25">
      <c r="A68" s="10" t="s">
        <v>268</v>
      </c>
      <c r="B68" s="10"/>
      <c r="C68" s="22">
        <v>642.5</v>
      </c>
      <c r="D68" s="56">
        <v>321.26</v>
      </c>
      <c r="E68" s="56">
        <v>321.26</v>
      </c>
      <c r="F68" s="40">
        <f t="shared" si="6"/>
        <v>0.50001556420233462</v>
      </c>
      <c r="G68" s="40">
        <f t="shared" si="7"/>
        <v>1</v>
      </c>
    </row>
    <row r="69" spans="1:7" ht="15" customHeight="1" x14ac:dyDescent="0.25">
      <c r="A69" s="10" t="s">
        <v>269</v>
      </c>
      <c r="B69" s="10"/>
      <c r="C69" s="22">
        <v>488.8</v>
      </c>
      <c r="D69" s="56">
        <v>488.8</v>
      </c>
      <c r="E69" s="56">
        <v>488.78</v>
      </c>
      <c r="F69" s="40">
        <f t="shared" si="6"/>
        <v>0.99995908346972173</v>
      </c>
      <c r="G69" s="40">
        <f t="shared" si="7"/>
        <v>0.99995908346972173</v>
      </c>
    </row>
    <row r="70" spans="1:7" x14ac:dyDescent="0.25">
      <c r="A70" s="10" t="s">
        <v>88</v>
      </c>
      <c r="B70" s="10"/>
      <c r="C70" s="22">
        <v>628.4</v>
      </c>
      <c r="D70" s="56">
        <v>628.42999999999995</v>
      </c>
      <c r="E70" s="56">
        <v>628.42999999999995</v>
      </c>
      <c r="F70" s="40">
        <f t="shared" si="6"/>
        <v>1.0000477402928072</v>
      </c>
      <c r="G70" s="40">
        <f t="shared" si="7"/>
        <v>1</v>
      </c>
    </row>
    <row r="71" spans="1:7" x14ac:dyDescent="0.25">
      <c r="A71" s="10" t="s">
        <v>89</v>
      </c>
      <c r="B71" s="10"/>
      <c r="C71" s="22">
        <v>423.6</v>
      </c>
      <c r="D71" s="56">
        <v>423.6</v>
      </c>
      <c r="E71" s="56">
        <v>423.56</v>
      </c>
      <c r="F71" s="40">
        <f t="shared" si="6"/>
        <v>0.99990557129367319</v>
      </c>
      <c r="G71" s="40">
        <f t="shared" si="7"/>
        <v>0.99990557129367319</v>
      </c>
    </row>
    <row r="72" spans="1:7" x14ac:dyDescent="0.25">
      <c r="A72" s="10" t="s">
        <v>270</v>
      </c>
      <c r="B72" s="10"/>
      <c r="C72" s="22">
        <v>359.1</v>
      </c>
      <c r="D72" s="56">
        <v>359.1</v>
      </c>
      <c r="E72" s="56">
        <v>359.1</v>
      </c>
      <c r="F72" s="40">
        <f t="shared" si="6"/>
        <v>1</v>
      </c>
      <c r="G72" s="40">
        <f t="shared" si="7"/>
        <v>1</v>
      </c>
    </row>
    <row r="73" spans="1:7" x14ac:dyDescent="0.25">
      <c r="A73" s="10" t="s">
        <v>91</v>
      </c>
      <c r="B73" s="10"/>
      <c r="C73" s="22">
        <v>359.1</v>
      </c>
      <c r="D73" s="56">
        <v>359.1</v>
      </c>
      <c r="E73" s="56">
        <v>359.1</v>
      </c>
      <c r="F73" s="40">
        <f t="shared" si="6"/>
        <v>1</v>
      </c>
      <c r="G73" s="40">
        <f t="shared" si="7"/>
        <v>1</v>
      </c>
    </row>
    <row r="74" spans="1:7" x14ac:dyDescent="0.25">
      <c r="A74" s="10" t="s">
        <v>90</v>
      </c>
      <c r="B74" s="10"/>
      <c r="C74" s="22">
        <v>359.1</v>
      </c>
      <c r="D74" s="56">
        <v>359.1</v>
      </c>
      <c r="E74" s="56">
        <v>359.1</v>
      </c>
      <c r="F74" s="40">
        <f t="shared" si="6"/>
        <v>1</v>
      </c>
      <c r="G74" s="40">
        <f t="shared" si="7"/>
        <v>1</v>
      </c>
    </row>
    <row r="75" spans="1:7" x14ac:dyDescent="0.25">
      <c r="A75" s="10" t="s">
        <v>92</v>
      </c>
      <c r="B75" s="10"/>
      <c r="C75" s="22">
        <v>850.7</v>
      </c>
      <c r="D75" s="56">
        <v>850.68</v>
      </c>
      <c r="E75" s="56">
        <v>850.68</v>
      </c>
      <c r="F75" s="40">
        <f t="shared" si="6"/>
        <v>0.99997648994945332</v>
      </c>
      <c r="G75" s="40">
        <f t="shared" si="7"/>
        <v>1</v>
      </c>
    </row>
    <row r="76" spans="1:7" x14ac:dyDescent="0.25">
      <c r="A76" s="10" t="s">
        <v>271</v>
      </c>
      <c r="B76" s="10"/>
      <c r="C76" s="22">
        <v>448.9</v>
      </c>
      <c r="D76" s="56">
        <v>448.9</v>
      </c>
      <c r="E76" s="56">
        <v>448.88</v>
      </c>
      <c r="F76" s="40">
        <f t="shared" si="6"/>
        <v>0.99995544664736025</v>
      </c>
      <c r="G76" s="40">
        <f t="shared" si="7"/>
        <v>0.99995544664736025</v>
      </c>
    </row>
    <row r="77" spans="1:7" x14ac:dyDescent="0.25">
      <c r="A77" s="10" t="s">
        <v>93</v>
      </c>
      <c r="B77" s="10"/>
      <c r="C77" s="22">
        <v>427.3</v>
      </c>
      <c r="D77" s="56">
        <v>427.3</v>
      </c>
      <c r="E77" s="56">
        <v>427.33</v>
      </c>
      <c r="F77" s="40">
        <f t="shared" si="6"/>
        <v>1.0000702082845776</v>
      </c>
      <c r="G77" s="40">
        <f t="shared" si="7"/>
        <v>1.0000702082845776</v>
      </c>
    </row>
    <row r="78" spans="1:7" x14ac:dyDescent="0.25">
      <c r="A78" s="10" t="s">
        <v>94</v>
      </c>
      <c r="B78" s="10"/>
      <c r="C78" s="22">
        <v>488.8</v>
      </c>
      <c r="D78" s="56">
        <v>488.8</v>
      </c>
      <c r="E78" s="56">
        <v>488.78</v>
      </c>
      <c r="F78" s="40">
        <f t="shared" si="6"/>
        <v>0.99995908346972173</v>
      </c>
      <c r="G78" s="40">
        <f t="shared" si="7"/>
        <v>0.99995908346972173</v>
      </c>
    </row>
    <row r="79" spans="1:7" x14ac:dyDescent="0.25">
      <c r="A79" s="10" t="s">
        <v>272</v>
      </c>
      <c r="B79" s="10"/>
      <c r="C79" s="22">
        <v>417.6</v>
      </c>
      <c r="D79" s="56">
        <v>417.6</v>
      </c>
      <c r="E79" s="56">
        <v>417.6</v>
      </c>
      <c r="F79" s="40">
        <f t="shared" si="6"/>
        <v>1</v>
      </c>
      <c r="G79" s="40">
        <f t="shared" si="7"/>
        <v>1</v>
      </c>
    </row>
    <row r="80" spans="1:7" x14ac:dyDescent="0.25">
      <c r="A80" s="10" t="s">
        <v>95</v>
      </c>
      <c r="B80" s="10"/>
      <c r="C80" s="22">
        <v>321.2</v>
      </c>
      <c r="D80" s="56">
        <v>321.2</v>
      </c>
      <c r="E80" s="56">
        <v>321.2</v>
      </c>
      <c r="F80" s="40">
        <f t="shared" si="6"/>
        <v>1</v>
      </c>
      <c r="G80" s="40">
        <f t="shared" si="7"/>
        <v>1</v>
      </c>
    </row>
    <row r="81" spans="1:7" x14ac:dyDescent="0.25">
      <c r="A81" s="10" t="s">
        <v>273</v>
      </c>
      <c r="B81" s="10"/>
      <c r="C81" s="22">
        <v>417.6</v>
      </c>
      <c r="D81" s="56">
        <v>417.6</v>
      </c>
      <c r="E81" s="56">
        <v>417.6</v>
      </c>
      <c r="F81" s="40">
        <f t="shared" si="6"/>
        <v>1</v>
      </c>
      <c r="G81" s="40">
        <f t="shared" si="7"/>
        <v>1</v>
      </c>
    </row>
    <row r="82" spans="1:7" x14ac:dyDescent="0.25">
      <c r="A82" s="10" t="s">
        <v>96</v>
      </c>
      <c r="B82" s="10"/>
      <c r="C82" s="22">
        <v>579.29999999999995</v>
      </c>
      <c r="D82" s="56">
        <v>579.29999999999995</v>
      </c>
      <c r="E82" s="56">
        <v>579.27</v>
      </c>
      <c r="F82" s="40">
        <f t="shared" si="6"/>
        <v>0.99994821336095296</v>
      </c>
      <c r="G82" s="40">
        <f t="shared" si="7"/>
        <v>0.99994821336095296</v>
      </c>
    </row>
    <row r="83" spans="1:7" x14ac:dyDescent="0.25">
      <c r="A83" s="10" t="s">
        <v>97</v>
      </c>
      <c r="B83" s="10"/>
      <c r="C83" s="22">
        <v>473.1</v>
      </c>
      <c r="D83" s="56">
        <v>473.1</v>
      </c>
      <c r="E83" s="56">
        <v>473.11</v>
      </c>
      <c r="F83" s="40">
        <f t="shared" si="6"/>
        <v>1.0000211371803001</v>
      </c>
      <c r="G83" s="40">
        <f t="shared" si="7"/>
        <v>1.0000211371803001</v>
      </c>
    </row>
    <row r="84" spans="1:7" x14ac:dyDescent="0.25">
      <c r="A84" s="10" t="s">
        <v>98</v>
      </c>
      <c r="B84" s="10"/>
      <c r="C84" s="22">
        <v>315.39999999999998</v>
      </c>
      <c r="D84" s="56">
        <v>315.39999999999998</v>
      </c>
      <c r="E84" s="56">
        <v>315.41000000000003</v>
      </c>
      <c r="F84" s="40">
        <f t="shared" si="6"/>
        <v>1.0000317057704504</v>
      </c>
      <c r="G84" s="40">
        <f t="shared" si="7"/>
        <v>1.0000317057704504</v>
      </c>
    </row>
    <row r="85" spans="1:7" x14ac:dyDescent="0.25">
      <c r="A85" s="10" t="s">
        <v>274</v>
      </c>
      <c r="B85" s="10"/>
      <c r="C85" s="22">
        <v>473.1</v>
      </c>
      <c r="D85" s="56">
        <v>473.1</v>
      </c>
      <c r="E85" s="56">
        <v>473.11</v>
      </c>
      <c r="F85" s="40">
        <f t="shared" si="6"/>
        <v>1.0000211371803001</v>
      </c>
      <c r="G85" s="40">
        <f t="shared" si="7"/>
        <v>1.0000211371803001</v>
      </c>
    </row>
    <row r="86" spans="1:7" x14ac:dyDescent="0.25">
      <c r="A86" s="10" t="s">
        <v>275</v>
      </c>
      <c r="B86" s="10"/>
      <c r="C86" s="22">
        <v>473.1</v>
      </c>
      <c r="D86" s="56">
        <v>473.1</v>
      </c>
      <c r="E86" s="56">
        <v>473.11</v>
      </c>
      <c r="F86" s="40">
        <f t="shared" si="6"/>
        <v>1.0000211371803001</v>
      </c>
      <c r="G86" s="40">
        <f t="shared" si="7"/>
        <v>1.0000211371803001</v>
      </c>
    </row>
    <row r="87" spans="1:7" x14ac:dyDescent="0.25">
      <c r="A87" s="10" t="s">
        <v>276</v>
      </c>
      <c r="B87" s="10"/>
      <c r="C87" s="22">
        <v>478.4</v>
      </c>
      <c r="D87" s="56">
        <v>478.4</v>
      </c>
      <c r="E87" s="56">
        <v>478.42</v>
      </c>
      <c r="F87" s="40">
        <f t="shared" si="6"/>
        <v>1.0000418060200669</v>
      </c>
      <c r="G87" s="40">
        <f t="shared" si="7"/>
        <v>1.0000418060200669</v>
      </c>
    </row>
    <row r="88" spans="1:7" x14ac:dyDescent="0.25">
      <c r="A88" s="10" t="s">
        <v>99</v>
      </c>
      <c r="B88" s="10"/>
      <c r="C88" s="22">
        <v>510.3</v>
      </c>
      <c r="D88" s="56">
        <v>442.23</v>
      </c>
      <c r="E88" s="56">
        <v>442.23</v>
      </c>
      <c r="F88" s="40">
        <f t="shared" si="6"/>
        <v>0.86660787771898884</v>
      </c>
      <c r="G88" s="40">
        <f t="shared" si="7"/>
        <v>1</v>
      </c>
    </row>
    <row r="89" spans="1:7" x14ac:dyDescent="0.25">
      <c r="A89" s="10" t="s">
        <v>277</v>
      </c>
      <c r="B89" s="10"/>
      <c r="C89" s="22">
        <v>478.4</v>
      </c>
      <c r="D89" s="56">
        <v>478.4</v>
      </c>
      <c r="E89" s="56">
        <v>478.42</v>
      </c>
      <c r="F89" s="40">
        <f t="shared" si="6"/>
        <v>1.0000418060200669</v>
      </c>
      <c r="G89" s="40">
        <f t="shared" si="7"/>
        <v>1.0000418060200669</v>
      </c>
    </row>
    <row r="90" spans="1:7" x14ac:dyDescent="0.25">
      <c r="A90" s="10" t="s">
        <v>100</v>
      </c>
      <c r="B90" s="10"/>
      <c r="C90" s="22">
        <v>1065</v>
      </c>
      <c r="D90" s="56">
        <v>1065</v>
      </c>
      <c r="E90" s="56">
        <v>1065.01</v>
      </c>
      <c r="F90" s="40">
        <f t="shared" si="6"/>
        <v>1.0000093896713615</v>
      </c>
      <c r="G90" s="40">
        <f t="shared" si="7"/>
        <v>1.0000093896713615</v>
      </c>
    </row>
    <row r="91" spans="1:7" x14ac:dyDescent="0.25">
      <c r="A91" s="10" t="s">
        <v>101</v>
      </c>
      <c r="B91" s="10"/>
      <c r="C91" s="22">
        <v>720.6</v>
      </c>
      <c r="D91" s="56">
        <v>720.6</v>
      </c>
      <c r="E91" s="56">
        <v>720.56</v>
      </c>
      <c r="F91" s="40">
        <f t="shared" si="6"/>
        <v>0.99994449070219249</v>
      </c>
      <c r="G91" s="40">
        <f t="shared" si="7"/>
        <v>0.99994449070219249</v>
      </c>
    </row>
    <row r="92" spans="1:7" x14ac:dyDescent="0.25">
      <c r="A92" s="10" t="s">
        <v>102</v>
      </c>
      <c r="B92" s="10"/>
      <c r="C92" s="22">
        <v>705.2</v>
      </c>
      <c r="D92" s="56">
        <v>705.2</v>
      </c>
      <c r="E92" s="56">
        <v>705.2</v>
      </c>
      <c r="F92" s="40">
        <f t="shared" si="6"/>
        <v>1</v>
      </c>
      <c r="G92" s="40">
        <f t="shared" si="7"/>
        <v>1</v>
      </c>
    </row>
    <row r="93" spans="1:7" x14ac:dyDescent="0.25">
      <c r="A93" s="10" t="s">
        <v>103</v>
      </c>
      <c r="B93" s="10"/>
      <c r="C93" s="22">
        <v>697.6</v>
      </c>
      <c r="D93" s="56">
        <v>1116.1600000000001</v>
      </c>
      <c r="E93" s="56">
        <v>697.6</v>
      </c>
      <c r="F93" s="40">
        <f t="shared" si="6"/>
        <v>1</v>
      </c>
      <c r="G93" s="40">
        <f t="shared" si="7"/>
        <v>0.625</v>
      </c>
    </row>
    <row r="94" spans="1:7" x14ac:dyDescent="0.25">
      <c r="A94" s="10" t="s">
        <v>104</v>
      </c>
      <c r="B94" s="10"/>
      <c r="C94" s="22">
        <v>835.4</v>
      </c>
      <c r="D94" s="56">
        <v>835.4</v>
      </c>
      <c r="E94" s="56">
        <v>835.38</v>
      </c>
      <c r="F94" s="40">
        <f t="shared" si="6"/>
        <v>0.99997605937275558</v>
      </c>
      <c r="G94" s="40">
        <f t="shared" si="7"/>
        <v>0.99997605937275558</v>
      </c>
    </row>
    <row r="95" spans="1:7" x14ac:dyDescent="0.25">
      <c r="A95" s="10" t="s">
        <v>105</v>
      </c>
      <c r="B95" s="10"/>
      <c r="C95" s="22">
        <v>682.3</v>
      </c>
      <c r="D95" s="56">
        <v>682.3</v>
      </c>
      <c r="E95" s="56">
        <v>682.29</v>
      </c>
      <c r="F95" s="40">
        <f t="shared" si="6"/>
        <v>0.99998534369045877</v>
      </c>
      <c r="G95" s="40">
        <f t="shared" si="7"/>
        <v>0.99998534369045877</v>
      </c>
    </row>
    <row r="96" spans="1:7" x14ac:dyDescent="0.25">
      <c r="A96" s="10" t="s">
        <v>106</v>
      </c>
      <c r="B96" s="10"/>
      <c r="C96" s="22">
        <v>689.9</v>
      </c>
      <c r="D96" s="56">
        <v>689.9</v>
      </c>
      <c r="E96" s="56">
        <v>689.94</v>
      </c>
      <c r="F96" s="40">
        <f t="shared" si="6"/>
        <v>1.000057979417307</v>
      </c>
      <c r="G96" s="40">
        <f t="shared" si="7"/>
        <v>1.000057979417307</v>
      </c>
    </row>
    <row r="97" spans="1:7" x14ac:dyDescent="0.25">
      <c r="A97" s="10" t="s">
        <v>107</v>
      </c>
      <c r="B97" s="10"/>
      <c r="C97" s="22">
        <v>797.1</v>
      </c>
      <c r="D97" s="56">
        <v>797.1</v>
      </c>
      <c r="E97" s="56">
        <v>797.1</v>
      </c>
      <c r="F97" s="40">
        <f t="shared" si="6"/>
        <v>1</v>
      </c>
      <c r="G97" s="40">
        <f t="shared" si="7"/>
        <v>1</v>
      </c>
    </row>
    <row r="98" spans="1:7" x14ac:dyDescent="0.25">
      <c r="A98" s="10" t="s">
        <v>108</v>
      </c>
      <c r="B98" s="10"/>
      <c r="C98" s="22">
        <v>682.3</v>
      </c>
      <c r="D98" s="56">
        <v>682.3</v>
      </c>
      <c r="E98" s="56">
        <v>682.3</v>
      </c>
      <c r="F98" s="40">
        <f t="shared" si="6"/>
        <v>1</v>
      </c>
      <c r="G98" s="40">
        <f t="shared" si="7"/>
        <v>1</v>
      </c>
    </row>
    <row r="99" spans="1:7" ht="15" customHeight="1" x14ac:dyDescent="0.25">
      <c r="A99" s="10" t="s">
        <v>278</v>
      </c>
      <c r="B99" s="10"/>
      <c r="C99" s="22">
        <v>856.7</v>
      </c>
      <c r="D99" s="56">
        <v>685.36</v>
      </c>
      <c r="E99" s="56">
        <v>685.36</v>
      </c>
      <c r="F99" s="40">
        <f t="shared" si="6"/>
        <v>0.79999999999999993</v>
      </c>
      <c r="G99" s="40">
        <f t="shared" si="7"/>
        <v>1</v>
      </c>
    </row>
    <row r="100" spans="1:7" ht="15" customHeight="1" x14ac:dyDescent="0.25">
      <c r="A100" s="10" t="s">
        <v>80</v>
      </c>
      <c r="B100" s="10"/>
      <c r="C100" s="22">
        <v>0</v>
      </c>
      <c r="D100" s="56">
        <v>142.08000000000001</v>
      </c>
      <c r="E100" s="56">
        <v>0</v>
      </c>
      <c r="F100" s="40" t="str">
        <f t="shared" si="6"/>
        <v/>
      </c>
      <c r="G100" s="40">
        <f t="shared" si="7"/>
        <v>0</v>
      </c>
    </row>
    <row r="101" spans="1:7" ht="105" x14ac:dyDescent="0.25">
      <c r="A101" s="15" t="s">
        <v>109</v>
      </c>
      <c r="B101" s="21" t="s">
        <v>12</v>
      </c>
      <c r="C101" s="17">
        <f>SUM(C102:C117)</f>
        <v>3028.63</v>
      </c>
      <c r="D101" s="17">
        <f>SUM(D102:D117)</f>
        <v>3106.8900000000003</v>
      </c>
      <c r="E101" s="17">
        <f>SUM(E102:E117)</f>
        <v>3106.8900000000003</v>
      </c>
      <c r="F101" s="39">
        <f t="shared" si="6"/>
        <v>1.0258400663006046</v>
      </c>
      <c r="G101" s="39">
        <f t="shared" si="7"/>
        <v>1</v>
      </c>
    </row>
    <row r="102" spans="1:7" x14ac:dyDescent="0.25">
      <c r="A102" s="10" t="s">
        <v>96</v>
      </c>
      <c r="B102" s="12"/>
      <c r="C102" s="9">
        <v>0</v>
      </c>
      <c r="D102" s="9">
        <v>80.5</v>
      </c>
      <c r="E102" s="9">
        <v>80.5</v>
      </c>
      <c r="F102" s="40" t="str">
        <f t="shared" si="6"/>
        <v/>
      </c>
      <c r="G102" s="40">
        <f t="shared" si="7"/>
        <v>1</v>
      </c>
    </row>
    <row r="103" spans="1:7" x14ac:dyDescent="0.25">
      <c r="A103" s="10" t="s">
        <v>83</v>
      </c>
      <c r="B103" s="12"/>
      <c r="C103" s="9">
        <v>0</v>
      </c>
      <c r="D103" s="9">
        <v>72.52</v>
      </c>
      <c r="E103" s="9">
        <v>72.52</v>
      </c>
      <c r="F103" s="40" t="str">
        <f t="shared" si="6"/>
        <v/>
      </c>
      <c r="G103" s="40">
        <f t="shared" si="7"/>
        <v>1</v>
      </c>
    </row>
    <row r="104" spans="1:7" x14ac:dyDescent="0.25">
      <c r="A104" s="10" t="s">
        <v>82</v>
      </c>
      <c r="B104" s="12"/>
      <c r="C104" s="9">
        <v>0</v>
      </c>
      <c r="D104" s="9">
        <v>944.72</v>
      </c>
      <c r="E104" s="9">
        <v>944.72</v>
      </c>
      <c r="F104" s="40" t="str">
        <f t="shared" si="6"/>
        <v/>
      </c>
      <c r="G104" s="40">
        <f t="shared" si="7"/>
        <v>1</v>
      </c>
    </row>
    <row r="105" spans="1:7" x14ac:dyDescent="0.25">
      <c r="A105" s="10" t="s">
        <v>111</v>
      </c>
      <c r="B105" s="12"/>
      <c r="C105" s="9">
        <v>0</v>
      </c>
      <c r="D105" s="9">
        <v>43.65</v>
      </c>
      <c r="E105" s="9">
        <v>43.65</v>
      </c>
      <c r="F105" s="40" t="str">
        <f t="shared" si="6"/>
        <v/>
      </c>
      <c r="G105" s="40">
        <f t="shared" si="7"/>
        <v>1</v>
      </c>
    </row>
    <row r="106" spans="1:7" x14ac:dyDescent="0.25">
      <c r="A106" s="10" t="s">
        <v>70</v>
      </c>
      <c r="B106" s="12"/>
      <c r="C106" s="9">
        <v>0</v>
      </c>
      <c r="D106" s="9">
        <v>96.16</v>
      </c>
      <c r="E106" s="9">
        <v>96.16</v>
      </c>
      <c r="F106" s="40" t="str">
        <f t="shared" si="6"/>
        <v/>
      </c>
      <c r="G106" s="40">
        <f t="shared" si="7"/>
        <v>1</v>
      </c>
    </row>
    <row r="107" spans="1:7" x14ac:dyDescent="0.25">
      <c r="A107" s="10" t="s">
        <v>74</v>
      </c>
      <c r="B107" s="12"/>
      <c r="C107" s="9">
        <v>0</v>
      </c>
      <c r="D107" s="9">
        <v>174.52</v>
      </c>
      <c r="E107" s="9">
        <v>174.52</v>
      </c>
      <c r="F107" s="40" t="str">
        <f t="shared" si="6"/>
        <v/>
      </c>
      <c r="G107" s="40">
        <f t="shared" si="7"/>
        <v>1</v>
      </c>
    </row>
    <row r="108" spans="1:7" x14ac:dyDescent="0.25">
      <c r="A108" s="10" t="s">
        <v>76</v>
      </c>
      <c r="B108" s="12"/>
      <c r="C108" s="9">
        <v>0</v>
      </c>
      <c r="D108" s="9">
        <v>175.1</v>
      </c>
      <c r="E108" s="9">
        <v>175.1</v>
      </c>
      <c r="F108" s="40" t="str">
        <f t="shared" si="6"/>
        <v/>
      </c>
      <c r="G108" s="40">
        <f t="shared" si="7"/>
        <v>1</v>
      </c>
    </row>
    <row r="109" spans="1:7" x14ac:dyDescent="0.25">
      <c r="A109" s="10" t="s">
        <v>75</v>
      </c>
      <c r="B109" s="12"/>
      <c r="C109" s="9">
        <v>0</v>
      </c>
      <c r="D109" s="9">
        <v>258.07</v>
      </c>
      <c r="E109" s="9">
        <v>258.07</v>
      </c>
      <c r="F109" s="40" t="str">
        <f t="shared" si="6"/>
        <v/>
      </c>
      <c r="G109" s="40">
        <f t="shared" si="7"/>
        <v>1</v>
      </c>
    </row>
    <row r="110" spans="1:7" x14ac:dyDescent="0.25">
      <c r="A110" s="10" t="s">
        <v>68</v>
      </c>
      <c r="B110" s="12"/>
      <c r="C110" s="9">
        <v>0</v>
      </c>
      <c r="D110" s="9">
        <v>307.14</v>
      </c>
      <c r="E110" s="9">
        <v>307.14</v>
      </c>
      <c r="F110" s="40" t="str">
        <f t="shared" si="6"/>
        <v/>
      </c>
      <c r="G110" s="40">
        <f t="shared" si="7"/>
        <v>1</v>
      </c>
    </row>
    <row r="111" spans="1:7" x14ac:dyDescent="0.25">
      <c r="A111" s="10" t="s">
        <v>77</v>
      </c>
      <c r="B111" s="12"/>
      <c r="C111" s="9">
        <v>0</v>
      </c>
      <c r="D111" s="9">
        <v>149.31</v>
      </c>
      <c r="E111" s="9">
        <v>149.31</v>
      </c>
      <c r="F111" s="40" t="str">
        <f t="shared" si="6"/>
        <v/>
      </c>
      <c r="G111" s="40">
        <f t="shared" si="7"/>
        <v>1</v>
      </c>
    </row>
    <row r="112" spans="1:7" x14ac:dyDescent="0.25">
      <c r="A112" s="10" t="s">
        <v>69</v>
      </c>
      <c r="B112" s="12"/>
      <c r="C112" s="9">
        <v>0</v>
      </c>
      <c r="D112" s="9">
        <v>84.77</v>
      </c>
      <c r="E112" s="9">
        <v>84.77</v>
      </c>
      <c r="F112" s="40" t="str">
        <f t="shared" si="6"/>
        <v/>
      </c>
      <c r="G112" s="40">
        <f t="shared" si="7"/>
        <v>1</v>
      </c>
    </row>
    <row r="113" spans="1:7" x14ac:dyDescent="0.25">
      <c r="A113" s="10" t="s">
        <v>71</v>
      </c>
      <c r="B113" s="12"/>
      <c r="C113" s="9">
        <v>0</v>
      </c>
      <c r="D113" s="9">
        <v>43.42</v>
      </c>
      <c r="E113" s="9">
        <v>43.42</v>
      </c>
      <c r="F113" s="40" t="str">
        <f t="shared" si="6"/>
        <v/>
      </c>
      <c r="G113" s="40">
        <f t="shared" si="7"/>
        <v>1</v>
      </c>
    </row>
    <row r="114" spans="1:7" ht="14.25" customHeight="1" x14ac:dyDescent="0.25">
      <c r="A114" s="10" t="s">
        <v>72</v>
      </c>
      <c r="B114" s="12"/>
      <c r="C114" s="9">
        <v>0</v>
      </c>
      <c r="D114" s="9">
        <v>160.05000000000001</v>
      </c>
      <c r="E114" s="9">
        <v>160.05000000000001</v>
      </c>
      <c r="F114" s="40" t="str">
        <f t="shared" si="6"/>
        <v/>
      </c>
      <c r="G114" s="40">
        <f t="shared" si="7"/>
        <v>1</v>
      </c>
    </row>
    <row r="115" spans="1:7" x14ac:dyDescent="0.25">
      <c r="A115" s="10" t="s">
        <v>92</v>
      </c>
      <c r="B115" s="12"/>
      <c r="C115" s="9">
        <v>0</v>
      </c>
      <c r="D115" s="9">
        <v>72.260000000000005</v>
      </c>
      <c r="E115" s="9">
        <v>72.260000000000005</v>
      </c>
      <c r="F115" s="40" t="str">
        <f t="shared" si="6"/>
        <v/>
      </c>
      <c r="G115" s="40">
        <f t="shared" si="7"/>
        <v>1</v>
      </c>
    </row>
    <row r="116" spans="1:7" x14ac:dyDescent="0.25">
      <c r="A116" s="10" t="s">
        <v>73</v>
      </c>
      <c r="B116" s="12"/>
      <c r="C116" s="9">
        <v>0</v>
      </c>
      <c r="D116" s="9">
        <v>444.7</v>
      </c>
      <c r="E116" s="9">
        <v>444.7</v>
      </c>
      <c r="F116" s="40" t="str">
        <f t="shared" si="6"/>
        <v/>
      </c>
      <c r="G116" s="40">
        <f t="shared" si="7"/>
        <v>1</v>
      </c>
    </row>
    <row r="117" spans="1:7" x14ac:dyDescent="0.25">
      <c r="A117" s="10" t="s">
        <v>80</v>
      </c>
      <c r="C117" s="9">
        <v>3028.63</v>
      </c>
      <c r="D117" s="9">
        <v>0</v>
      </c>
      <c r="E117" s="9">
        <v>0</v>
      </c>
      <c r="F117" s="40">
        <f t="shared" si="6"/>
        <v>0</v>
      </c>
      <c r="G117" s="40" t="str">
        <f t="shared" si="7"/>
        <v/>
      </c>
    </row>
    <row r="118" spans="1:7" ht="75" x14ac:dyDescent="0.25">
      <c r="A118" s="15" t="s">
        <v>13</v>
      </c>
      <c r="B118" s="21" t="s">
        <v>14</v>
      </c>
      <c r="C118" s="17">
        <f>SUM(C119:C137)</f>
        <v>6022.95</v>
      </c>
      <c r="D118" s="17">
        <f t="shared" ref="D118:E118" si="8">SUM(D119:D137)</f>
        <v>6022.95</v>
      </c>
      <c r="E118" s="17">
        <f t="shared" si="8"/>
        <v>6022.95</v>
      </c>
      <c r="F118" s="39">
        <f t="shared" si="6"/>
        <v>1</v>
      </c>
      <c r="G118" s="39">
        <f t="shared" si="7"/>
        <v>1</v>
      </c>
    </row>
    <row r="119" spans="1:7" x14ac:dyDescent="0.25">
      <c r="A119" s="47" t="s">
        <v>315</v>
      </c>
      <c r="B119" s="12"/>
      <c r="C119" s="9">
        <v>0</v>
      </c>
      <c r="D119" s="9">
        <v>300</v>
      </c>
      <c r="E119" s="9">
        <v>300</v>
      </c>
      <c r="F119" s="40" t="str">
        <f t="shared" si="6"/>
        <v/>
      </c>
      <c r="G119" s="40">
        <f t="shared" si="7"/>
        <v>1</v>
      </c>
    </row>
    <row r="120" spans="1:7" x14ac:dyDescent="0.25">
      <c r="A120" s="47" t="s">
        <v>121</v>
      </c>
      <c r="B120" s="12"/>
      <c r="C120" s="9">
        <v>0</v>
      </c>
      <c r="D120" s="9">
        <v>300</v>
      </c>
      <c r="E120" s="9">
        <v>300</v>
      </c>
      <c r="F120" s="40" t="str">
        <f t="shared" si="6"/>
        <v/>
      </c>
      <c r="G120" s="40">
        <f t="shared" si="7"/>
        <v>1</v>
      </c>
    </row>
    <row r="121" spans="1:7" x14ac:dyDescent="0.25">
      <c r="A121" s="47" t="s">
        <v>119</v>
      </c>
      <c r="B121" s="12"/>
      <c r="C121" s="9">
        <v>0</v>
      </c>
      <c r="D121" s="9">
        <v>300</v>
      </c>
      <c r="E121" s="9">
        <v>300</v>
      </c>
      <c r="F121" s="40" t="str">
        <f t="shared" si="6"/>
        <v/>
      </c>
      <c r="G121" s="40">
        <f t="shared" si="7"/>
        <v>1</v>
      </c>
    </row>
    <row r="122" spans="1:7" x14ac:dyDescent="0.25">
      <c r="A122" s="47" t="s">
        <v>316</v>
      </c>
      <c r="B122" s="12"/>
      <c r="C122" s="9">
        <v>0</v>
      </c>
      <c r="D122" s="9">
        <v>300</v>
      </c>
      <c r="E122" s="9">
        <v>300</v>
      </c>
      <c r="F122" s="40" t="str">
        <f t="shared" si="6"/>
        <v/>
      </c>
      <c r="G122" s="40">
        <f t="shared" si="7"/>
        <v>1</v>
      </c>
    </row>
    <row r="123" spans="1:7" x14ac:dyDescent="0.25">
      <c r="A123" s="47" t="s">
        <v>122</v>
      </c>
      <c r="B123" s="12"/>
      <c r="C123" s="9">
        <v>0</v>
      </c>
      <c r="D123" s="9">
        <v>300</v>
      </c>
      <c r="E123" s="9">
        <v>300</v>
      </c>
      <c r="F123" s="40" t="str">
        <f t="shared" si="6"/>
        <v/>
      </c>
      <c r="G123" s="40">
        <f t="shared" si="7"/>
        <v>1</v>
      </c>
    </row>
    <row r="124" spans="1:7" x14ac:dyDescent="0.25">
      <c r="A124" s="47" t="s">
        <v>317</v>
      </c>
      <c r="B124" s="12"/>
      <c r="C124" s="9">
        <v>0</v>
      </c>
      <c r="D124" s="9">
        <v>300</v>
      </c>
      <c r="E124" s="9">
        <v>300</v>
      </c>
      <c r="F124" s="40" t="str">
        <f t="shared" si="6"/>
        <v/>
      </c>
      <c r="G124" s="40">
        <f t="shared" si="7"/>
        <v>1</v>
      </c>
    </row>
    <row r="125" spans="1:7" x14ac:dyDescent="0.25">
      <c r="A125" s="10" t="s">
        <v>74</v>
      </c>
      <c r="B125" s="12"/>
      <c r="C125" s="9">
        <v>0</v>
      </c>
      <c r="D125" s="9">
        <v>600</v>
      </c>
      <c r="E125" s="9">
        <v>600</v>
      </c>
      <c r="F125" s="40" t="str">
        <f t="shared" si="6"/>
        <v/>
      </c>
      <c r="G125" s="40">
        <f t="shared" si="7"/>
        <v>1</v>
      </c>
    </row>
    <row r="126" spans="1:7" x14ac:dyDescent="0.25">
      <c r="A126" s="18" t="s">
        <v>78</v>
      </c>
      <c r="B126" s="12"/>
      <c r="C126" s="9">
        <v>0</v>
      </c>
      <c r="D126" s="9">
        <v>522.95000000000005</v>
      </c>
      <c r="E126" s="9">
        <v>522.95000000000005</v>
      </c>
      <c r="F126" s="40" t="str">
        <f t="shared" si="6"/>
        <v/>
      </c>
      <c r="G126" s="40">
        <f t="shared" si="7"/>
        <v>1</v>
      </c>
    </row>
    <row r="127" spans="1:7" x14ac:dyDescent="0.25">
      <c r="A127" s="47" t="s">
        <v>123</v>
      </c>
      <c r="B127" s="12"/>
      <c r="C127" s="9">
        <v>0</v>
      </c>
      <c r="D127" s="9">
        <v>300</v>
      </c>
      <c r="E127" s="9">
        <v>300</v>
      </c>
      <c r="F127" s="40" t="str">
        <f t="shared" si="6"/>
        <v/>
      </c>
      <c r="G127" s="40">
        <f t="shared" si="7"/>
        <v>1</v>
      </c>
    </row>
    <row r="128" spans="1:7" x14ac:dyDescent="0.25">
      <c r="A128" s="47" t="s">
        <v>124</v>
      </c>
      <c r="B128" s="12"/>
      <c r="C128" s="9">
        <v>0</v>
      </c>
      <c r="D128" s="9">
        <v>300</v>
      </c>
      <c r="E128" s="9">
        <v>300</v>
      </c>
      <c r="F128" s="40" t="str">
        <f t="shared" si="6"/>
        <v/>
      </c>
      <c r="G128" s="40">
        <f t="shared" si="7"/>
        <v>1</v>
      </c>
    </row>
    <row r="129" spans="1:7" x14ac:dyDescent="0.25">
      <c r="A129" s="47" t="s">
        <v>114</v>
      </c>
      <c r="B129" s="12"/>
      <c r="C129" s="9">
        <v>0</v>
      </c>
      <c r="D129" s="9">
        <v>300</v>
      </c>
      <c r="E129" s="9">
        <v>300</v>
      </c>
      <c r="F129" s="40" t="str">
        <f t="shared" si="6"/>
        <v/>
      </c>
      <c r="G129" s="40">
        <f t="shared" si="7"/>
        <v>1</v>
      </c>
    </row>
    <row r="130" spans="1:7" x14ac:dyDescent="0.25">
      <c r="A130" s="47" t="s">
        <v>115</v>
      </c>
      <c r="B130" s="12"/>
      <c r="C130" s="9">
        <v>0</v>
      </c>
      <c r="D130" s="9">
        <v>400</v>
      </c>
      <c r="E130" s="9">
        <v>400</v>
      </c>
      <c r="F130" s="40" t="str">
        <f>IFERROR(E130/C130,"")</f>
        <v/>
      </c>
      <c r="G130" s="40">
        <f t="shared" ref="G130:G164" si="9">IFERROR(E130/D130,"")</f>
        <v>1</v>
      </c>
    </row>
    <row r="131" spans="1:7" x14ac:dyDescent="0.25">
      <c r="A131" s="47" t="s">
        <v>318</v>
      </c>
      <c r="B131" s="12"/>
      <c r="C131" s="9">
        <v>0</v>
      </c>
      <c r="D131" s="9">
        <v>300</v>
      </c>
      <c r="E131" s="9">
        <v>300</v>
      </c>
      <c r="F131" s="40" t="str">
        <f t="shared" ref="F131:F164" si="10">IFERROR(E131/C131,"")</f>
        <v/>
      </c>
      <c r="G131" s="40">
        <f t="shared" si="9"/>
        <v>1</v>
      </c>
    </row>
    <row r="132" spans="1:7" x14ac:dyDescent="0.25">
      <c r="A132" s="47" t="s">
        <v>126</v>
      </c>
      <c r="B132" s="12"/>
      <c r="C132" s="9">
        <v>0</v>
      </c>
      <c r="D132" s="9">
        <v>300</v>
      </c>
      <c r="E132" s="9">
        <v>300</v>
      </c>
      <c r="F132" s="40" t="str">
        <f>IFERROR(E132/C132,"")</f>
        <v/>
      </c>
      <c r="G132" s="40">
        <f t="shared" si="9"/>
        <v>1</v>
      </c>
    </row>
    <row r="133" spans="1:7" x14ac:dyDescent="0.25">
      <c r="A133" s="47" t="s">
        <v>319</v>
      </c>
      <c r="B133" s="12"/>
      <c r="C133" s="9">
        <v>0</v>
      </c>
      <c r="D133" s="9">
        <v>300</v>
      </c>
      <c r="E133" s="9">
        <v>300</v>
      </c>
      <c r="F133" s="40" t="str">
        <f t="shared" si="10"/>
        <v/>
      </c>
      <c r="G133" s="40">
        <f t="shared" si="9"/>
        <v>1</v>
      </c>
    </row>
    <row r="134" spans="1:7" x14ac:dyDescent="0.25">
      <c r="A134" s="47" t="s">
        <v>117</v>
      </c>
      <c r="B134" s="12"/>
      <c r="C134" s="9">
        <v>0</v>
      </c>
      <c r="D134" s="44">
        <v>300</v>
      </c>
      <c r="E134" s="44">
        <v>300</v>
      </c>
      <c r="F134" s="40" t="str">
        <f t="shared" si="10"/>
        <v/>
      </c>
      <c r="G134" s="40">
        <f t="shared" si="9"/>
        <v>1</v>
      </c>
    </row>
    <row r="135" spans="1:7" x14ac:dyDescent="0.25">
      <c r="A135" s="47" t="s">
        <v>127</v>
      </c>
      <c r="B135" s="48"/>
      <c r="C135" s="44">
        <v>0</v>
      </c>
      <c r="D135" s="44">
        <v>300</v>
      </c>
      <c r="E135" s="44">
        <v>300</v>
      </c>
      <c r="F135" s="40" t="str">
        <f t="shared" si="10"/>
        <v/>
      </c>
      <c r="G135" s="40">
        <f t="shared" si="9"/>
        <v>1</v>
      </c>
    </row>
    <row r="136" spans="1:7" ht="15" customHeight="1" x14ac:dyDescent="0.25">
      <c r="A136" s="47" t="s">
        <v>118</v>
      </c>
      <c r="B136" s="12"/>
      <c r="C136" s="9">
        <v>0</v>
      </c>
      <c r="D136" s="44">
        <v>300</v>
      </c>
      <c r="E136" s="44">
        <v>300</v>
      </c>
      <c r="F136" s="40" t="str">
        <f t="shared" si="10"/>
        <v/>
      </c>
      <c r="G136" s="40">
        <f t="shared" si="9"/>
        <v>1</v>
      </c>
    </row>
    <row r="137" spans="1:7" x14ac:dyDescent="0.25">
      <c r="A137" s="10" t="s">
        <v>80</v>
      </c>
      <c r="B137" s="12"/>
      <c r="C137" s="9">
        <v>6022.95</v>
      </c>
      <c r="D137" s="44">
        <v>0</v>
      </c>
      <c r="E137" s="44">
        <v>0</v>
      </c>
      <c r="F137" s="40">
        <f t="shared" si="10"/>
        <v>0</v>
      </c>
      <c r="G137" s="40" t="str">
        <f t="shared" si="9"/>
        <v/>
      </c>
    </row>
    <row r="138" spans="1:7" ht="30" x14ac:dyDescent="0.25">
      <c r="A138" s="15" t="s">
        <v>15</v>
      </c>
      <c r="B138" s="21" t="s">
        <v>331</v>
      </c>
      <c r="C138" s="17">
        <f>SUM(C139:C143)</f>
        <v>40000</v>
      </c>
      <c r="D138" s="17">
        <f>SUM(D139:D143)</f>
        <v>40000</v>
      </c>
      <c r="E138" s="17">
        <f>SUM(E139:E143)</f>
        <v>40000</v>
      </c>
      <c r="F138" s="39">
        <f t="shared" si="10"/>
        <v>1</v>
      </c>
      <c r="G138" s="39">
        <f t="shared" si="9"/>
        <v>1</v>
      </c>
    </row>
    <row r="139" spans="1:7" x14ac:dyDescent="0.25">
      <c r="A139" s="10" t="s">
        <v>81</v>
      </c>
      <c r="B139" s="12"/>
      <c r="C139" s="9">
        <v>8000</v>
      </c>
      <c r="D139" s="9">
        <v>8000</v>
      </c>
      <c r="E139" s="44">
        <v>8000</v>
      </c>
      <c r="F139" s="40">
        <f t="shared" si="10"/>
        <v>1</v>
      </c>
      <c r="G139" s="40">
        <f t="shared" si="9"/>
        <v>1</v>
      </c>
    </row>
    <row r="140" spans="1:7" x14ac:dyDescent="0.25">
      <c r="A140" s="10" t="s">
        <v>68</v>
      </c>
      <c r="B140" s="12"/>
      <c r="C140" s="9">
        <v>8000</v>
      </c>
      <c r="D140" s="9">
        <v>8000</v>
      </c>
      <c r="E140" s="44">
        <v>8000</v>
      </c>
      <c r="F140" s="40">
        <f t="shared" si="10"/>
        <v>1</v>
      </c>
      <c r="G140" s="40">
        <f t="shared" si="9"/>
        <v>1</v>
      </c>
    </row>
    <row r="141" spans="1:7" x14ac:dyDescent="0.25">
      <c r="A141" s="10" t="s">
        <v>69</v>
      </c>
      <c r="B141" s="12"/>
      <c r="C141" s="9">
        <v>8000</v>
      </c>
      <c r="D141" s="9">
        <v>8000</v>
      </c>
      <c r="E141" s="44">
        <v>8000</v>
      </c>
      <c r="F141" s="40">
        <f t="shared" si="10"/>
        <v>1</v>
      </c>
      <c r="G141" s="40">
        <f t="shared" si="9"/>
        <v>1</v>
      </c>
    </row>
    <row r="142" spans="1:7" x14ac:dyDescent="0.25">
      <c r="A142" s="10" t="s">
        <v>70</v>
      </c>
      <c r="B142" s="12"/>
      <c r="C142" s="9">
        <v>8000</v>
      </c>
      <c r="D142" s="9">
        <v>8000</v>
      </c>
      <c r="E142" s="44">
        <v>8000</v>
      </c>
      <c r="F142" s="40">
        <f t="shared" si="10"/>
        <v>1</v>
      </c>
      <c r="G142" s="40">
        <f t="shared" si="9"/>
        <v>1</v>
      </c>
    </row>
    <row r="143" spans="1:7" x14ac:dyDescent="0.25">
      <c r="A143" s="10" t="s">
        <v>76</v>
      </c>
      <c r="B143" s="12"/>
      <c r="C143" s="9">
        <v>8000</v>
      </c>
      <c r="D143" s="9">
        <v>8000</v>
      </c>
      <c r="E143" s="44">
        <v>8000</v>
      </c>
      <c r="F143" s="40">
        <f t="shared" si="10"/>
        <v>1</v>
      </c>
      <c r="G143" s="40">
        <f t="shared" si="9"/>
        <v>1</v>
      </c>
    </row>
    <row r="144" spans="1:7" ht="60" x14ac:dyDescent="0.25">
      <c r="A144" s="15" t="s">
        <v>311</v>
      </c>
      <c r="B144" s="21" t="s">
        <v>320</v>
      </c>
      <c r="C144" s="17">
        <f>C145</f>
        <v>4900</v>
      </c>
      <c r="D144" s="17">
        <f t="shared" ref="D144:E144" si="11">D145</f>
        <v>4900</v>
      </c>
      <c r="E144" s="17">
        <f t="shared" si="11"/>
        <v>3076.98</v>
      </c>
      <c r="F144" s="39">
        <f t="shared" si="10"/>
        <v>0.62795510204081628</v>
      </c>
      <c r="G144" s="39">
        <f t="shared" si="9"/>
        <v>0.62795510204081628</v>
      </c>
    </row>
    <row r="145" spans="1:7" x14ac:dyDescent="0.25">
      <c r="A145" s="10" t="s">
        <v>68</v>
      </c>
      <c r="B145" s="12"/>
      <c r="C145" s="9">
        <v>4900</v>
      </c>
      <c r="D145" s="9">
        <v>4900</v>
      </c>
      <c r="E145" s="44">
        <v>3076.98</v>
      </c>
      <c r="F145" s="40">
        <f t="shared" si="10"/>
        <v>0.62795510204081628</v>
      </c>
      <c r="G145" s="40">
        <f t="shared" si="9"/>
        <v>0.62795510204081628</v>
      </c>
    </row>
    <row r="146" spans="1:7" ht="30" x14ac:dyDescent="0.25">
      <c r="A146" s="15" t="s">
        <v>16</v>
      </c>
      <c r="B146" s="23" t="s">
        <v>321</v>
      </c>
      <c r="C146" s="17">
        <f>C147+C148</f>
        <v>14141.41</v>
      </c>
      <c r="D146" s="17">
        <f t="shared" ref="D146:E146" si="12">D147+D148</f>
        <v>14141.41</v>
      </c>
      <c r="E146" s="17">
        <f t="shared" si="12"/>
        <v>4242.42</v>
      </c>
      <c r="F146" s="39">
        <f t="shared" si="10"/>
        <v>0.29999978785708076</v>
      </c>
      <c r="G146" s="39">
        <f t="shared" si="9"/>
        <v>0.29999978785708076</v>
      </c>
    </row>
    <row r="147" spans="1:7" x14ac:dyDescent="0.25">
      <c r="A147" s="24" t="s">
        <v>79</v>
      </c>
      <c r="B147" s="12"/>
      <c r="C147" s="9">
        <v>0</v>
      </c>
      <c r="D147" s="44">
        <v>14141.41</v>
      </c>
      <c r="E147" s="44">
        <v>4242.42</v>
      </c>
      <c r="F147" s="40" t="str">
        <f t="shared" si="10"/>
        <v/>
      </c>
      <c r="G147" s="40"/>
    </row>
    <row r="148" spans="1:7" x14ac:dyDescent="0.25">
      <c r="A148" s="10" t="s">
        <v>80</v>
      </c>
      <c r="B148" s="12"/>
      <c r="C148" s="9">
        <v>14141.41</v>
      </c>
      <c r="D148" s="44">
        <v>0</v>
      </c>
      <c r="E148" s="44">
        <v>0</v>
      </c>
      <c r="F148" s="40">
        <f t="shared" si="10"/>
        <v>0</v>
      </c>
      <c r="G148" s="40" t="str">
        <f t="shared" si="9"/>
        <v/>
      </c>
    </row>
    <row r="149" spans="1:7" ht="75" x14ac:dyDescent="0.25">
      <c r="A149" s="15" t="s">
        <v>312</v>
      </c>
      <c r="B149" s="23" t="s">
        <v>332</v>
      </c>
      <c r="C149" s="17">
        <f>SUM(C150:C158)</f>
        <v>606.05999999999995</v>
      </c>
      <c r="D149" s="17">
        <f t="shared" ref="D149:E149" si="13">SUM(D150:D158)</f>
        <v>631.56000000000006</v>
      </c>
      <c r="E149" s="17">
        <f t="shared" si="13"/>
        <v>631.56000000000006</v>
      </c>
      <c r="F149" s="39">
        <f t="shared" si="10"/>
        <v>1.0420750420750422</v>
      </c>
      <c r="G149" s="39">
        <f t="shared" si="9"/>
        <v>1</v>
      </c>
    </row>
    <row r="150" spans="1:7" x14ac:dyDescent="0.25">
      <c r="A150" s="10" t="s">
        <v>120</v>
      </c>
      <c r="B150" s="13"/>
      <c r="C150" s="9">
        <v>0</v>
      </c>
      <c r="D150" s="9">
        <v>105.26</v>
      </c>
      <c r="E150" s="9">
        <v>105.26</v>
      </c>
      <c r="F150" s="40" t="str">
        <f t="shared" si="10"/>
        <v/>
      </c>
      <c r="G150" s="40">
        <f t="shared" si="9"/>
        <v>1</v>
      </c>
    </row>
    <row r="151" spans="1:7" x14ac:dyDescent="0.25">
      <c r="A151" s="10" t="s">
        <v>112</v>
      </c>
      <c r="B151" s="13"/>
      <c r="C151" s="9">
        <v>0</v>
      </c>
      <c r="D151" s="9">
        <v>105.26</v>
      </c>
      <c r="E151" s="9">
        <v>105.26</v>
      </c>
      <c r="F151" s="40" t="str">
        <f t="shared" si="10"/>
        <v/>
      </c>
      <c r="G151" s="40">
        <f t="shared" si="9"/>
        <v>1</v>
      </c>
    </row>
    <row r="152" spans="1:7" x14ac:dyDescent="0.25">
      <c r="A152" s="10" t="s">
        <v>113</v>
      </c>
      <c r="B152" s="13"/>
      <c r="C152" s="9">
        <v>0</v>
      </c>
      <c r="D152" s="9">
        <v>52.63</v>
      </c>
      <c r="E152" s="9">
        <v>52.63</v>
      </c>
      <c r="F152" s="40" t="str">
        <f t="shared" si="10"/>
        <v/>
      </c>
      <c r="G152" s="40">
        <f t="shared" si="9"/>
        <v>1</v>
      </c>
    </row>
    <row r="153" spans="1:7" x14ac:dyDescent="0.25">
      <c r="A153" s="10" t="s">
        <v>125</v>
      </c>
      <c r="B153" s="13"/>
      <c r="C153" s="9">
        <v>0</v>
      </c>
      <c r="D153" s="9">
        <v>105.26</v>
      </c>
      <c r="E153" s="9">
        <v>105.26</v>
      </c>
      <c r="F153" s="40" t="str">
        <f>IFERROR(E153/C153,"")</f>
        <v/>
      </c>
      <c r="G153" s="40">
        <f t="shared" si="9"/>
        <v>1</v>
      </c>
    </row>
    <row r="154" spans="1:7" x14ac:dyDescent="0.25">
      <c r="A154" s="10" t="s">
        <v>110</v>
      </c>
      <c r="B154" s="13"/>
      <c r="C154" s="9">
        <v>0</v>
      </c>
      <c r="D154" s="9">
        <v>52.63</v>
      </c>
      <c r="E154" s="9">
        <v>52.63</v>
      </c>
      <c r="F154" s="40" t="str">
        <f t="shared" si="10"/>
        <v/>
      </c>
      <c r="G154" s="40">
        <f t="shared" si="9"/>
        <v>1</v>
      </c>
    </row>
    <row r="155" spans="1:7" x14ac:dyDescent="0.25">
      <c r="A155" s="10" t="s">
        <v>116</v>
      </c>
      <c r="B155" s="13"/>
      <c r="C155" s="9">
        <v>0</v>
      </c>
      <c r="D155" s="9">
        <v>52.63</v>
      </c>
      <c r="E155" s="9">
        <v>52.63</v>
      </c>
      <c r="F155" s="40" t="str">
        <f t="shared" si="10"/>
        <v/>
      </c>
      <c r="G155" s="40">
        <f t="shared" si="9"/>
        <v>1</v>
      </c>
    </row>
    <row r="156" spans="1:7" x14ac:dyDescent="0.25">
      <c r="A156" s="10" t="s">
        <v>74</v>
      </c>
      <c r="B156" s="13"/>
      <c r="C156" s="9">
        <v>0</v>
      </c>
      <c r="D156" s="9">
        <v>105.26</v>
      </c>
      <c r="E156" s="9">
        <v>105.26</v>
      </c>
      <c r="F156" s="40" t="str">
        <f t="shared" si="10"/>
        <v/>
      </c>
      <c r="G156" s="40">
        <f t="shared" si="9"/>
        <v>1</v>
      </c>
    </row>
    <row r="157" spans="1:7" x14ac:dyDescent="0.25">
      <c r="A157" s="10" t="s">
        <v>128</v>
      </c>
      <c r="B157" s="13"/>
      <c r="C157" s="9">
        <v>0</v>
      </c>
      <c r="D157" s="9">
        <v>52.63</v>
      </c>
      <c r="E157" s="9">
        <v>52.63</v>
      </c>
      <c r="F157" s="40" t="str">
        <f t="shared" si="10"/>
        <v/>
      </c>
      <c r="G157" s="40">
        <f t="shared" si="9"/>
        <v>1</v>
      </c>
    </row>
    <row r="158" spans="1:7" x14ac:dyDescent="0.25">
      <c r="A158" s="10" t="s">
        <v>80</v>
      </c>
      <c r="B158" s="13"/>
      <c r="C158" s="9">
        <v>606.05999999999995</v>
      </c>
      <c r="D158" s="9">
        <v>0</v>
      </c>
      <c r="E158" s="9">
        <v>0</v>
      </c>
      <c r="F158" s="40">
        <f t="shared" si="10"/>
        <v>0</v>
      </c>
      <c r="G158" s="40" t="str">
        <f t="shared" si="9"/>
        <v/>
      </c>
    </row>
    <row r="159" spans="1:7" ht="30" x14ac:dyDescent="0.25">
      <c r="A159" s="15" t="s">
        <v>17</v>
      </c>
      <c r="B159" s="23" t="s">
        <v>323</v>
      </c>
      <c r="C159" s="17">
        <f>C160</f>
        <v>5613.23</v>
      </c>
      <c r="D159" s="17">
        <f t="shared" ref="D159:E159" si="14">D160</f>
        <v>5613.23</v>
      </c>
      <c r="E159" s="17">
        <f t="shared" si="14"/>
        <v>5613.23</v>
      </c>
      <c r="F159" s="39">
        <f t="shared" si="10"/>
        <v>1</v>
      </c>
      <c r="G159" s="39">
        <f t="shared" si="9"/>
        <v>1</v>
      </c>
    </row>
    <row r="160" spans="1:7" x14ac:dyDescent="0.25">
      <c r="A160" s="10" t="s">
        <v>77</v>
      </c>
      <c r="B160" s="11"/>
      <c r="C160" s="9">
        <v>5613.23</v>
      </c>
      <c r="D160" s="9">
        <v>5613.23</v>
      </c>
      <c r="E160" s="9">
        <v>5613.23</v>
      </c>
      <c r="F160" s="40">
        <f t="shared" si="10"/>
        <v>1</v>
      </c>
      <c r="G160" s="40">
        <f t="shared" si="9"/>
        <v>1</v>
      </c>
    </row>
    <row r="161" spans="1:7" ht="75" x14ac:dyDescent="0.25">
      <c r="A161" s="15" t="s">
        <v>313</v>
      </c>
      <c r="B161" s="23" t="s">
        <v>322</v>
      </c>
      <c r="C161" s="17">
        <f>SUM(C162:C163)</f>
        <v>43340.41</v>
      </c>
      <c r="D161" s="17">
        <f>SUM(D162:D163)</f>
        <v>43340.41</v>
      </c>
      <c r="E161" s="17">
        <f>SUM(E162:E163)</f>
        <v>12457.15</v>
      </c>
      <c r="F161" s="39">
        <f t="shared" si="10"/>
        <v>0.2874257534711831</v>
      </c>
      <c r="G161" s="39">
        <f t="shared" si="9"/>
        <v>0.2874257534711831</v>
      </c>
    </row>
    <row r="162" spans="1:7" x14ac:dyDescent="0.25">
      <c r="A162" s="10" t="s">
        <v>68</v>
      </c>
      <c r="B162" s="11"/>
      <c r="C162" s="9">
        <v>40706.61</v>
      </c>
      <c r="D162" s="9">
        <v>40706.61</v>
      </c>
      <c r="E162" s="9">
        <v>12457.15</v>
      </c>
      <c r="F162" s="40">
        <f t="shared" si="10"/>
        <v>0.3060227810667604</v>
      </c>
      <c r="G162" s="40">
        <f t="shared" si="9"/>
        <v>0.3060227810667604</v>
      </c>
    </row>
    <row r="163" spans="1:7" x14ac:dyDescent="0.25">
      <c r="A163" s="10" t="s">
        <v>80</v>
      </c>
      <c r="B163" s="11"/>
      <c r="C163" s="9">
        <v>2633.8</v>
      </c>
      <c r="D163" s="9">
        <v>2633.8</v>
      </c>
      <c r="E163" s="9">
        <v>0</v>
      </c>
      <c r="F163" s="40">
        <f t="shared" si="10"/>
        <v>0</v>
      </c>
      <c r="G163" s="40">
        <f t="shared" si="9"/>
        <v>0</v>
      </c>
    </row>
    <row r="164" spans="1:7" ht="45" x14ac:dyDescent="0.25">
      <c r="A164" s="15" t="s">
        <v>18</v>
      </c>
      <c r="B164" s="23" t="s">
        <v>333</v>
      </c>
      <c r="C164" s="17">
        <f>SUM(C165:C169)</f>
        <v>1468787.2</v>
      </c>
      <c r="D164" s="17">
        <f t="shared" ref="D164:E164" si="15">SUM(D165:D169)</f>
        <v>1561278.99</v>
      </c>
      <c r="E164" s="17">
        <f t="shared" si="15"/>
        <v>750366.64</v>
      </c>
      <c r="F164" s="39">
        <f t="shared" si="10"/>
        <v>0.51087498583865654</v>
      </c>
      <c r="G164" s="39">
        <f t="shared" si="9"/>
        <v>0.48061022072679016</v>
      </c>
    </row>
    <row r="165" spans="1:7" x14ac:dyDescent="0.25">
      <c r="A165" s="10" t="s">
        <v>81</v>
      </c>
      <c r="B165" s="25"/>
      <c r="C165" s="9">
        <v>1200000</v>
      </c>
      <c r="D165" s="9">
        <v>1273123.24</v>
      </c>
      <c r="E165" s="9">
        <v>746278.8</v>
      </c>
      <c r="F165" s="40">
        <f t="shared" ref="F165:F168" si="16">IFERROR(E165/C165,"")</f>
        <v>0.62189900000000009</v>
      </c>
      <c r="G165" s="40">
        <f t="shared" ref="G165:G168" si="17">IFERROR(E165/D165,"")</f>
        <v>0.58617954378085191</v>
      </c>
    </row>
    <row r="166" spans="1:7" x14ac:dyDescent="0.25">
      <c r="A166" s="10" t="s">
        <v>334</v>
      </c>
      <c r="B166" s="25"/>
      <c r="C166" s="44">
        <v>0</v>
      </c>
      <c r="D166" s="9">
        <v>5658.07</v>
      </c>
      <c r="E166" s="9">
        <v>0</v>
      </c>
      <c r="F166" s="40" t="str">
        <f t="shared" si="16"/>
        <v/>
      </c>
      <c r="G166" s="40">
        <f t="shared" si="17"/>
        <v>0</v>
      </c>
    </row>
    <row r="167" spans="1:7" x14ac:dyDescent="0.25">
      <c r="A167" s="24" t="s">
        <v>78</v>
      </c>
      <c r="B167" s="25"/>
      <c r="C167" s="44">
        <v>0</v>
      </c>
      <c r="D167" s="9">
        <v>13627.51</v>
      </c>
      <c r="E167" s="9">
        <v>4087.84</v>
      </c>
      <c r="F167" s="40" t="str">
        <f t="shared" si="16"/>
        <v/>
      </c>
      <c r="G167" s="40">
        <f t="shared" si="17"/>
        <v>0.29996969365643467</v>
      </c>
    </row>
    <row r="168" spans="1:7" x14ac:dyDescent="0.25">
      <c r="A168" s="10" t="s">
        <v>335</v>
      </c>
      <c r="B168" s="25"/>
      <c r="C168" s="44">
        <v>0</v>
      </c>
      <c r="D168" s="9">
        <v>16969.38</v>
      </c>
      <c r="E168" s="9">
        <v>0</v>
      </c>
      <c r="F168" s="40" t="str">
        <f t="shared" si="16"/>
        <v/>
      </c>
      <c r="G168" s="40">
        <f t="shared" si="17"/>
        <v>0</v>
      </c>
    </row>
    <row r="169" spans="1:7" x14ac:dyDescent="0.25">
      <c r="A169" s="24" t="s">
        <v>80</v>
      </c>
      <c r="B169" s="25"/>
      <c r="C169" s="9">
        <v>268787.20000000001</v>
      </c>
      <c r="D169" s="9">
        <v>251900.79</v>
      </c>
      <c r="E169" s="9">
        <v>0</v>
      </c>
      <c r="F169" s="40">
        <f t="shared" ref="F169:F210" si="18">IFERROR(E169/C169,"")</f>
        <v>0</v>
      </c>
      <c r="G169" s="40">
        <f t="shared" ref="G169:G210" si="19">IFERROR(E169/D169,"")</f>
        <v>0</v>
      </c>
    </row>
    <row r="170" spans="1:7" ht="30" x14ac:dyDescent="0.25">
      <c r="A170" s="15" t="s">
        <v>19</v>
      </c>
      <c r="B170" s="23" t="s">
        <v>20</v>
      </c>
      <c r="C170" s="17">
        <f>C171</f>
        <v>222159.2</v>
      </c>
      <c r="D170" s="49">
        <f t="shared" ref="D170:E170" si="20">D171</f>
        <v>222159.2</v>
      </c>
      <c r="E170" s="49">
        <f t="shared" si="20"/>
        <v>154349.15</v>
      </c>
      <c r="F170" s="39">
        <f t="shared" si="18"/>
        <v>0.69476821126471466</v>
      </c>
      <c r="G170" s="39">
        <f t="shared" si="19"/>
        <v>0.69476821126471466</v>
      </c>
    </row>
    <row r="171" spans="1:7" x14ac:dyDescent="0.25">
      <c r="A171" s="10" t="s">
        <v>77</v>
      </c>
      <c r="B171" s="12"/>
      <c r="C171" s="9">
        <v>222159.2</v>
      </c>
      <c r="D171" s="44">
        <v>222159.2</v>
      </c>
      <c r="E171" s="44">
        <v>154349.15</v>
      </c>
      <c r="F171" s="40">
        <f t="shared" si="18"/>
        <v>0.69476821126471466</v>
      </c>
      <c r="G171" s="40">
        <f t="shared" si="19"/>
        <v>0.69476821126471466</v>
      </c>
    </row>
    <row r="172" spans="1:7" ht="45" x14ac:dyDescent="0.25">
      <c r="A172" s="15" t="s">
        <v>21</v>
      </c>
      <c r="B172" s="23" t="s">
        <v>336</v>
      </c>
      <c r="C172" s="17">
        <f>C173+C174</f>
        <v>6501</v>
      </c>
      <c r="D172" s="17">
        <f t="shared" ref="D172:E172" si="21">D173+D174</f>
        <v>6501</v>
      </c>
      <c r="E172" s="17">
        <f t="shared" si="21"/>
        <v>6501</v>
      </c>
      <c r="F172" s="39">
        <f t="shared" si="18"/>
        <v>1</v>
      </c>
      <c r="G172" s="39">
        <f t="shared" si="19"/>
        <v>1</v>
      </c>
    </row>
    <row r="173" spans="1:7" x14ac:dyDescent="0.25">
      <c r="A173" s="10" t="s">
        <v>68</v>
      </c>
      <c r="B173" s="25"/>
      <c r="C173" s="9">
        <v>0</v>
      </c>
      <c r="D173" s="9">
        <v>6501</v>
      </c>
      <c r="E173" s="9">
        <v>6501</v>
      </c>
      <c r="F173" s="40" t="str">
        <f t="shared" si="18"/>
        <v/>
      </c>
      <c r="G173" s="40">
        <f t="shared" si="19"/>
        <v>1</v>
      </c>
    </row>
    <row r="174" spans="1:7" x14ac:dyDescent="0.25">
      <c r="A174" s="24" t="s">
        <v>80</v>
      </c>
      <c r="B174" s="12"/>
      <c r="C174" s="9">
        <v>6501</v>
      </c>
      <c r="D174" s="9">
        <v>0</v>
      </c>
      <c r="E174" s="9">
        <v>0</v>
      </c>
      <c r="F174" s="40">
        <f t="shared" si="18"/>
        <v>0</v>
      </c>
      <c r="G174" s="40" t="str">
        <f t="shared" si="19"/>
        <v/>
      </c>
    </row>
    <row r="175" spans="1:7" ht="30" x14ac:dyDescent="0.25">
      <c r="A175" s="15" t="s">
        <v>22</v>
      </c>
      <c r="B175" s="23" t="s">
        <v>337</v>
      </c>
      <c r="C175" s="17">
        <f>SUM(C176:C210)</f>
        <v>256394.60000000003</v>
      </c>
      <c r="D175" s="49">
        <f t="shared" ref="D175:E175" si="22">SUM(D176:D210)</f>
        <v>256394.58</v>
      </c>
      <c r="E175" s="17">
        <f t="shared" si="22"/>
        <v>203449.28999999998</v>
      </c>
      <c r="F175" s="39">
        <f t="shared" si="18"/>
        <v>0.79350068215165204</v>
      </c>
      <c r="G175" s="39">
        <f t="shared" si="19"/>
        <v>0.79350074404848958</v>
      </c>
    </row>
    <row r="176" spans="1:7" x14ac:dyDescent="0.25">
      <c r="A176" s="5" t="s">
        <v>81</v>
      </c>
      <c r="C176" s="9">
        <v>76868.800000000003</v>
      </c>
      <c r="D176" s="44">
        <v>138615.93</v>
      </c>
      <c r="E176" s="44">
        <v>107920.64</v>
      </c>
      <c r="F176" s="40">
        <f t="shared" si="18"/>
        <v>1.4039589534375454</v>
      </c>
      <c r="G176" s="40">
        <f t="shared" si="19"/>
        <v>0.77855871255201337</v>
      </c>
    </row>
    <row r="177" spans="1:7" x14ac:dyDescent="0.25">
      <c r="A177" s="24" t="s">
        <v>78</v>
      </c>
      <c r="B177" s="12"/>
      <c r="C177" s="9">
        <v>17285.2</v>
      </c>
      <c r="D177" s="44">
        <v>15680</v>
      </c>
      <c r="E177" s="44">
        <v>9079.32</v>
      </c>
      <c r="F177" s="40">
        <f t="shared" si="18"/>
        <v>0.52526554509059775</v>
      </c>
      <c r="G177" s="40">
        <f t="shared" si="19"/>
        <v>0.57903826530612246</v>
      </c>
    </row>
    <row r="178" spans="1:7" x14ac:dyDescent="0.25">
      <c r="A178" s="24" t="s">
        <v>79</v>
      </c>
      <c r="B178" s="12"/>
      <c r="C178" s="9">
        <v>16996.3</v>
      </c>
      <c r="D178" s="44">
        <v>13076.34</v>
      </c>
      <c r="E178" s="44">
        <v>13076.34</v>
      </c>
      <c r="F178" s="40">
        <f t="shared" si="18"/>
        <v>0.76936392038267154</v>
      </c>
      <c r="G178" s="40">
        <f t="shared" si="19"/>
        <v>1</v>
      </c>
    </row>
    <row r="179" spans="1:7" ht="30" x14ac:dyDescent="0.25">
      <c r="A179" s="24" t="s">
        <v>279</v>
      </c>
      <c r="B179" s="12"/>
      <c r="C179" s="9">
        <v>3822</v>
      </c>
      <c r="D179" s="44">
        <v>3822</v>
      </c>
      <c r="E179" s="44">
        <v>3822</v>
      </c>
      <c r="F179" s="40">
        <f>IFERROR(E179/C179,"")</f>
        <v>1</v>
      </c>
      <c r="G179" s="40">
        <f t="shared" si="19"/>
        <v>1</v>
      </c>
    </row>
    <row r="180" spans="1:7" ht="30" x14ac:dyDescent="0.25">
      <c r="A180" s="24" t="s">
        <v>280</v>
      </c>
      <c r="B180" s="12"/>
      <c r="C180" s="9">
        <v>1960</v>
      </c>
      <c r="D180" s="44">
        <v>1960</v>
      </c>
      <c r="E180" s="44">
        <v>1960</v>
      </c>
      <c r="F180" s="40">
        <f t="shared" si="18"/>
        <v>1</v>
      </c>
      <c r="G180" s="40">
        <f t="shared" si="19"/>
        <v>1</v>
      </c>
    </row>
    <row r="181" spans="1:7" ht="30" x14ac:dyDescent="0.25">
      <c r="A181" s="24" t="s">
        <v>281</v>
      </c>
      <c r="B181" s="12"/>
      <c r="C181" s="9">
        <v>1960</v>
      </c>
      <c r="D181" s="44">
        <v>0</v>
      </c>
      <c r="E181" s="44">
        <v>0</v>
      </c>
      <c r="F181" s="40">
        <f t="shared" si="18"/>
        <v>0</v>
      </c>
      <c r="G181" s="40" t="str">
        <f t="shared" si="19"/>
        <v/>
      </c>
    </row>
    <row r="182" spans="1:7" ht="30" x14ac:dyDescent="0.25">
      <c r="A182" s="24" t="s">
        <v>282</v>
      </c>
      <c r="B182" s="12"/>
      <c r="C182" s="9">
        <v>4900</v>
      </c>
      <c r="D182" s="44">
        <v>0</v>
      </c>
      <c r="E182" s="44">
        <v>0</v>
      </c>
      <c r="F182" s="40">
        <f t="shared" si="18"/>
        <v>0</v>
      </c>
      <c r="G182" s="40" t="str">
        <f t="shared" si="19"/>
        <v/>
      </c>
    </row>
    <row r="183" spans="1:7" ht="30" x14ac:dyDescent="0.25">
      <c r="A183" s="24" t="s">
        <v>283</v>
      </c>
      <c r="B183" s="12"/>
      <c r="C183" s="9">
        <v>2940</v>
      </c>
      <c r="D183" s="44">
        <v>0</v>
      </c>
      <c r="E183" s="44">
        <v>0</v>
      </c>
      <c r="F183" s="40">
        <f t="shared" si="18"/>
        <v>0</v>
      </c>
      <c r="G183" s="40" t="str">
        <f t="shared" si="19"/>
        <v/>
      </c>
    </row>
    <row r="184" spans="1:7" ht="30" x14ac:dyDescent="0.25">
      <c r="A184" s="24" t="s">
        <v>284</v>
      </c>
      <c r="B184" s="12"/>
      <c r="C184" s="9">
        <v>2951.6</v>
      </c>
      <c r="D184" s="44">
        <v>0</v>
      </c>
      <c r="E184" s="44">
        <v>0</v>
      </c>
      <c r="F184" s="40">
        <f t="shared" si="18"/>
        <v>0</v>
      </c>
      <c r="G184" s="40" t="str">
        <f t="shared" si="19"/>
        <v/>
      </c>
    </row>
    <row r="185" spans="1:7" ht="30" x14ac:dyDescent="0.25">
      <c r="A185" s="24" t="s">
        <v>285</v>
      </c>
      <c r="B185" s="12"/>
      <c r="C185" s="9">
        <v>7571.3</v>
      </c>
      <c r="D185" s="44">
        <v>7571.3</v>
      </c>
      <c r="E185" s="44">
        <v>7571.34</v>
      </c>
      <c r="F185" s="40">
        <f t="shared" si="18"/>
        <v>1.0000052831085811</v>
      </c>
      <c r="G185" s="40">
        <f t="shared" si="19"/>
        <v>1.0000052831085811</v>
      </c>
    </row>
    <row r="186" spans="1:7" ht="30" x14ac:dyDescent="0.25">
      <c r="A186" s="24" t="s">
        <v>286</v>
      </c>
      <c r="B186" s="12"/>
      <c r="C186" s="9">
        <v>6834.6</v>
      </c>
      <c r="D186" s="44">
        <v>0</v>
      </c>
      <c r="E186" s="44">
        <v>0</v>
      </c>
      <c r="F186" s="40">
        <f t="shared" si="18"/>
        <v>0</v>
      </c>
      <c r="G186" s="40" t="str">
        <f t="shared" si="19"/>
        <v/>
      </c>
    </row>
    <row r="187" spans="1:7" ht="30" x14ac:dyDescent="0.25">
      <c r="A187" s="24" t="s">
        <v>287</v>
      </c>
      <c r="B187" s="12"/>
      <c r="C187" s="9">
        <v>3430</v>
      </c>
      <c r="D187" s="44">
        <v>3430</v>
      </c>
      <c r="E187" s="44">
        <v>1029</v>
      </c>
      <c r="F187" s="40">
        <f t="shared" si="18"/>
        <v>0.3</v>
      </c>
      <c r="G187" s="40">
        <f t="shared" si="19"/>
        <v>0.3</v>
      </c>
    </row>
    <row r="188" spans="1:7" ht="30" x14ac:dyDescent="0.25">
      <c r="A188" s="24" t="s">
        <v>288</v>
      </c>
      <c r="B188" s="12"/>
      <c r="C188" s="9">
        <v>1916.8</v>
      </c>
      <c r="D188" s="44">
        <v>1916.8</v>
      </c>
      <c r="E188" s="44">
        <v>1916.78</v>
      </c>
      <c r="F188" s="40">
        <f t="shared" si="18"/>
        <v>0.99998956594323873</v>
      </c>
      <c r="G188" s="40">
        <f t="shared" si="19"/>
        <v>0.99998956594323873</v>
      </c>
    </row>
    <row r="189" spans="1:7" ht="30" x14ac:dyDescent="0.25">
      <c r="A189" s="24" t="s">
        <v>289</v>
      </c>
      <c r="B189" s="12"/>
      <c r="C189" s="9">
        <v>3517.9</v>
      </c>
      <c r="D189" s="44">
        <v>0</v>
      </c>
      <c r="E189" s="44">
        <v>0</v>
      </c>
      <c r="F189" s="40">
        <f t="shared" si="18"/>
        <v>0</v>
      </c>
      <c r="G189" s="40" t="str">
        <f t="shared" si="19"/>
        <v/>
      </c>
    </row>
    <row r="190" spans="1:7" ht="30" x14ac:dyDescent="0.25">
      <c r="A190" s="24" t="s">
        <v>290</v>
      </c>
      <c r="B190" s="12"/>
      <c r="C190" s="9">
        <v>6860</v>
      </c>
      <c r="D190" s="44">
        <v>6860</v>
      </c>
      <c r="E190" s="44">
        <v>6860</v>
      </c>
      <c r="F190" s="40">
        <f t="shared" si="18"/>
        <v>1</v>
      </c>
      <c r="G190" s="40">
        <f t="shared" si="19"/>
        <v>1</v>
      </c>
    </row>
    <row r="191" spans="1:7" ht="30" x14ac:dyDescent="0.25">
      <c r="A191" s="24" t="s">
        <v>291</v>
      </c>
      <c r="B191" s="12"/>
      <c r="C191" s="9">
        <v>3789.5</v>
      </c>
      <c r="D191" s="44">
        <v>3093.1</v>
      </c>
      <c r="E191" s="44">
        <v>3093.1</v>
      </c>
      <c r="F191" s="40">
        <f t="shared" si="18"/>
        <v>0.81622905396490297</v>
      </c>
      <c r="G191" s="40">
        <f t="shared" si="19"/>
        <v>1</v>
      </c>
    </row>
    <row r="192" spans="1:7" ht="30" x14ac:dyDescent="0.25">
      <c r="A192" s="24" t="s">
        <v>292</v>
      </c>
      <c r="B192" s="12"/>
      <c r="C192" s="9">
        <v>8323.2000000000007</v>
      </c>
      <c r="D192" s="44">
        <v>0</v>
      </c>
      <c r="E192" s="44">
        <v>0</v>
      </c>
      <c r="F192" s="40">
        <f t="shared" si="18"/>
        <v>0</v>
      </c>
      <c r="G192" s="40" t="str">
        <f t="shared" si="19"/>
        <v/>
      </c>
    </row>
    <row r="193" spans="1:7" ht="30" x14ac:dyDescent="0.25">
      <c r="A193" s="24" t="s">
        <v>293</v>
      </c>
      <c r="B193" s="12"/>
      <c r="C193" s="9">
        <v>2940</v>
      </c>
      <c r="D193" s="44">
        <v>3430</v>
      </c>
      <c r="E193" s="44">
        <v>3087.04</v>
      </c>
      <c r="F193" s="40">
        <f t="shared" si="18"/>
        <v>1.0500136054421769</v>
      </c>
      <c r="G193" s="40">
        <f t="shared" si="19"/>
        <v>0.90001166180758019</v>
      </c>
    </row>
    <row r="194" spans="1:7" ht="30" x14ac:dyDescent="0.25">
      <c r="A194" s="24" t="s">
        <v>294</v>
      </c>
      <c r="B194" s="12"/>
      <c r="C194" s="9">
        <v>2940</v>
      </c>
      <c r="D194" s="44">
        <v>3430</v>
      </c>
      <c r="E194" s="44">
        <v>3087.86</v>
      </c>
      <c r="F194" s="40">
        <f t="shared" si="18"/>
        <v>1.0502925170068027</v>
      </c>
      <c r="G194" s="40">
        <f t="shared" si="19"/>
        <v>0.90025072886297375</v>
      </c>
    </row>
    <row r="195" spans="1:7" ht="30" x14ac:dyDescent="0.25">
      <c r="A195" s="24" t="s">
        <v>295</v>
      </c>
      <c r="B195" s="12"/>
      <c r="C195" s="9">
        <v>8820</v>
      </c>
      <c r="D195" s="44">
        <v>8820</v>
      </c>
      <c r="E195" s="44">
        <v>8820</v>
      </c>
      <c r="F195" s="40">
        <f t="shared" si="18"/>
        <v>1</v>
      </c>
      <c r="G195" s="40">
        <f t="shared" si="19"/>
        <v>1</v>
      </c>
    </row>
    <row r="196" spans="1:7" ht="30" x14ac:dyDescent="0.25">
      <c r="A196" s="24" t="s">
        <v>296</v>
      </c>
      <c r="B196" s="12"/>
      <c r="C196" s="9">
        <v>2940.5</v>
      </c>
      <c r="D196" s="44">
        <v>2940.5</v>
      </c>
      <c r="E196" s="44">
        <v>2940.51</v>
      </c>
      <c r="F196" s="40">
        <f t="shared" si="18"/>
        <v>1.0000034007821801</v>
      </c>
      <c r="G196" s="40">
        <f t="shared" si="19"/>
        <v>1.0000034007821801</v>
      </c>
    </row>
    <row r="197" spans="1:7" ht="30" x14ac:dyDescent="0.25">
      <c r="A197" s="10" t="s">
        <v>297</v>
      </c>
      <c r="B197" s="12"/>
      <c r="C197" s="9">
        <v>3358.5</v>
      </c>
      <c r="D197" s="44">
        <v>0</v>
      </c>
      <c r="E197" s="44">
        <v>0</v>
      </c>
      <c r="F197" s="40">
        <f t="shared" si="18"/>
        <v>0</v>
      </c>
      <c r="G197" s="40" t="str">
        <f t="shared" si="19"/>
        <v/>
      </c>
    </row>
    <row r="198" spans="1:7" ht="30" x14ac:dyDescent="0.25">
      <c r="A198" s="24" t="s">
        <v>298</v>
      </c>
      <c r="B198" s="12"/>
      <c r="C198" s="9">
        <v>5880</v>
      </c>
      <c r="D198" s="44">
        <v>5880</v>
      </c>
      <c r="E198" s="44">
        <v>5880</v>
      </c>
      <c r="F198" s="40">
        <f t="shared" si="18"/>
        <v>1</v>
      </c>
      <c r="G198" s="40">
        <f t="shared" si="19"/>
        <v>1</v>
      </c>
    </row>
    <row r="199" spans="1:7" ht="30" x14ac:dyDescent="0.25">
      <c r="A199" s="24" t="s">
        <v>299</v>
      </c>
      <c r="B199" s="12"/>
      <c r="C199" s="9">
        <v>4312</v>
      </c>
      <c r="D199" s="44">
        <v>0</v>
      </c>
      <c r="E199" s="44">
        <v>0</v>
      </c>
      <c r="F199" s="40">
        <f t="shared" si="18"/>
        <v>0</v>
      </c>
      <c r="G199" s="40" t="str">
        <f t="shared" si="19"/>
        <v/>
      </c>
    </row>
    <row r="200" spans="1:7" ht="30" x14ac:dyDescent="0.25">
      <c r="A200" s="24" t="s">
        <v>300</v>
      </c>
      <c r="B200" s="12"/>
      <c r="C200" s="9">
        <v>4410</v>
      </c>
      <c r="D200" s="44">
        <v>4312</v>
      </c>
      <c r="E200" s="44">
        <v>4312</v>
      </c>
      <c r="F200" s="40">
        <f t="shared" si="18"/>
        <v>0.97777777777777775</v>
      </c>
      <c r="G200" s="40">
        <f t="shared" si="19"/>
        <v>1</v>
      </c>
    </row>
    <row r="201" spans="1:7" ht="30" x14ac:dyDescent="0.25">
      <c r="A201" s="24" t="s">
        <v>301</v>
      </c>
      <c r="B201" s="12"/>
      <c r="C201" s="9">
        <v>6857.6</v>
      </c>
      <c r="D201" s="44">
        <v>0</v>
      </c>
      <c r="E201" s="44">
        <v>0</v>
      </c>
      <c r="F201" s="40">
        <f t="shared" si="18"/>
        <v>0</v>
      </c>
      <c r="G201" s="40" t="str">
        <f t="shared" si="19"/>
        <v/>
      </c>
    </row>
    <row r="202" spans="1:7" ht="30" x14ac:dyDescent="0.25">
      <c r="A202" s="24" t="s">
        <v>302</v>
      </c>
      <c r="B202" s="12"/>
      <c r="C202" s="9">
        <v>14061.6</v>
      </c>
      <c r="D202" s="44">
        <v>14061.6</v>
      </c>
      <c r="E202" s="44">
        <v>4218.49</v>
      </c>
      <c r="F202" s="40">
        <f t="shared" si="18"/>
        <v>0.30000071115662513</v>
      </c>
      <c r="G202" s="40">
        <f t="shared" si="19"/>
        <v>0.30000071115662513</v>
      </c>
    </row>
    <row r="203" spans="1:7" ht="30" x14ac:dyDescent="0.25">
      <c r="A203" s="24" t="s">
        <v>303</v>
      </c>
      <c r="B203" s="12"/>
      <c r="C203" s="9">
        <v>8100.5</v>
      </c>
      <c r="D203" s="44">
        <v>0</v>
      </c>
      <c r="E203" s="44">
        <v>0</v>
      </c>
      <c r="F203" s="40">
        <f t="shared" si="18"/>
        <v>0</v>
      </c>
      <c r="G203" s="40" t="str">
        <f t="shared" si="19"/>
        <v/>
      </c>
    </row>
    <row r="204" spans="1:7" ht="30" x14ac:dyDescent="0.25">
      <c r="A204" s="24" t="s">
        <v>304</v>
      </c>
      <c r="B204" s="12"/>
      <c r="C204" s="9">
        <v>2352</v>
      </c>
      <c r="D204" s="44">
        <v>2352</v>
      </c>
      <c r="E204" s="44">
        <v>2352</v>
      </c>
      <c r="F204" s="40">
        <f t="shared" si="18"/>
        <v>1</v>
      </c>
      <c r="G204" s="40">
        <f t="shared" si="19"/>
        <v>1</v>
      </c>
    </row>
    <row r="205" spans="1:7" x14ac:dyDescent="0.25">
      <c r="A205" s="24" t="s">
        <v>305</v>
      </c>
      <c r="B205" s="12"/>
      <c r="C205" s="9">
        <v>588</v>
      </c>
      <c r="D205" s="44">
        <v>588</v>
      </c>
      <c r="E205" s="44">
        <v>588</v>
      </c>
      <c r="F205" s="40">
        <f t="shared" si="18"/>
        <v>1</v>
      </c>
      <c r="G205" s="40">
        <f t="shared" si="19"/>
        <v>1</v>
      </c>
    </row>
    <row r="206" spans="1:7" ht="30" x14ac:dyDescent="0.25">
      <c r="A206" s="24" t="s">
        <v>306</v>
      </c>
      <c r="B206" s="12"/>
      <c r="C206" s="9">
        <v>1837.5</v>
      </c>
      <c r="D206" s="44">
        <v>1837.5</v>
      </c>
      <c r="E206" s="44">
        <v>1837.5</v>
      </c>
      <c r="F206" s="40">
        <f t="shared" si="18"/>
        <v>1</v>
      </c>
      <c r="G206" s="40">
        <f t="shared" si="19"/>
        <v>1</v>
      </c>
    </row>
    <row r="207" spans="1:7" ht="30" x14ac:dyDescent="0.25">
      <c r="A207" s="24" t="s">
        <v>307</v>
      </c>
      <c r="B207" s="12"/>
      <c r="C207" s="9">
        <v>2060</v>
      </c>
      <c r="D207" s="44">
        <v>2060.0100000000002</v>
      </c>
      <c r="E207" s="44">
        <v>2060.0100000000002</v>
      </c>
      <c r="F207" s="40">
        <f t="shared" si="18"/>
        <v>1.0000048543689322</v>
      </c>
      <c r="G207" s="40">
        <f t="shared" si="19"/>
        <v>1</v>
      </c>
    </row>
    <row r="208" spans="1:7" ht="30" x14ac:dyDescent="0.25">
      <c r="A208" s="24" t="s">
        <v>308</v>
      </c>
      <c r="B208" s="12"/>
      <c r="C208" s="9">
        <v>1837.5</v>
      </c>
      <c r="D208" s="44">
        <v>1837.5</v>
      </c>
      <c r="E208" s="44">
        <v>1837.5</v>
      </c>
      <c r="F208" s="40">
        <f t="shared" si="18"/>
        <v>1</v>
      </c>
      <c r="G208" s="40">
        <f t="shared" si="19"/>
        <v>1</v>
      </c>
    </row>
    <row r="209" spans="1:7" ht="30" x14ac:dyDescent="0.25">
      <c r="A209" s="10" t="s">
        <v>309</v>
      </c>
      <c r="B209" s="12"/>
      <c r="C209" s="9">
        <v>8820</v>
      </c>
      <c r="D209" s="44">
        <v>8820</v>
      </c>
      <c r="E209" s="44">
        <v>6099.86</v>
      </c>
      <c r="F209" s="40">
        <f t="shared" si="18"/>
        <v>0.69159410430838997</v>
      </c>
      <c r="G209" s="40">
        <f t="shared" si="19"/>
        <v>0.69159410430838997</v>
      </c>
    </row>
    <row r="210" spans="1:7" ht="30" x14ac:dyDescent="0.25">
      <c r="A210" s="10" t="s">
        <v>310</v>
      </c>
      <c r="B210" s="12"/>
      <c r="C210" s="9">
        <v>2351.6999999999998</v>
      </c>
      <c r="D210" s="44">
        <v>0</v>
      </c>
      <c r="E210" s="44">
        <v>0</v>
      </c>
      <c r="F210" s="40">
        <f t="shared" si="18"/>
        <v>0</v>
      </c>
      <c r="G210" s="40" t="str">
        <f t="shared" si="19"/>
        <v/>
      </c>
    </row>
    <row r="211" spans="1:7" ht="45" x14ac:dyDescent="0.25">
      <c r="A211" s="15" t="s">
        <v>129</v>
      </c>
      <c r="B211" s="23" t="s">
        <v>324</v>
      </c>
      <c r="C211" s="17">
        <f>SUM(C212:C217)</f>
        <v>221251.6</v>
      </c>
      <c r="D211" s="17">
        <f t="shared" ref="D211:E211" si="23">SUM(D212:D217)</f>
        <v>221251.6</v>
      </c>
      <c r="E211" s="17">
        <f t="shared" si="23"/>
        <v>192538.95</v>
      </c>
      <c r="F211" s="39">
        <f t="shared" ref="F211:F299" si="24">IFERROR(E211/C211,"")</f>
        <v>0.8702262492113052</v>
      </c>
      <c r="G211" s="39">
        <f t="shared" ref="G211:G299" si="25">IFERROR(E211/D211,"")</f>
        <v>0.8702262492113052</v>
      </c>
    </row>
    <row r="212" spans="1:7" x14ac:dyDescent="0.25">
      <c r="A212" s="24" t="s">
        <v>260</v>
      </c>
      <c r="B212" s="12"/>
      <c r="C212" s="9">
        <v>27876.400000000001</v>
      </c>
      <c r="D212" s="9">
        <v>27876.400000000001</v>
      </c>
      <c r="E212" s="9">
        <v>17539.73</v>
      </c>
      <c r="F212" s="40">
        <f t="shared" si="24"/>
        <v>0.62919638116830001</v>
      </c>
      <c r="G212" s="40">
        <f t="shared" si="25"/>
        <v>0.62919638116830001</v>
      </c>
    </row>
    <row r="213" spans="1:7" x14ac:dyDescent="0.25">
      <c r="A213" s="24" t="s">
        <v>261</v>
      </c>
      <c r="B213" s="12"/>
      <c r="C213" s="9">
        <v>46779.7</v>
      </c>
      <c r="D213" s="9">
        <v>46779.7</v>
      </c>
      <c r="E213" s="9">
        <v>30570.07</v>
      </c>
      <c r="F213" s="40">
        <f t="shared" si="24"/>
        <v>0.65349008223652572</v>
      </c>
      <c r="G213" s="40">
        <f t="shared" si="25"/>
        <v>0.65349008223652572</v>
      </c>
    </row>
    <row r="214" spans="1:7" x14ac:dyDescent="0.25">
      <c r="A214" s="24" t="s">
        <v>262</v>
      </c>
      <c r="B214" s="12"/>
      <c r="C214" s="9">
        <v>88983.1</v>
      </c>
      <c r="D214" s="9">
        <v>88983.1</v>
      </c>
      <c r="E214" s="9">
        <v>88983.08</v>
      </c>
      <c r="F214" s="40">
        <f t="shared" si="24"/>
        <v>0.99999977523821937</v>
      </c>
      <c r="G214" s="40">
        <f t="shared" si="25"/>
        <v>0.99999977523821937</v>
      </c>
    </row>
    <row r="215" spans="1:7" x14ac:dyDescent="0.25">
      <c r="A215" s="24" t="s">
        <v>263</v>
      </c>
      <c r="B215" s="12"/>
      <c r="C215" s="9">
        <v>23697.4</v>
      </c>
      <c r="D215" s="9">
        <v>23697.4</v>
      </c>
      <c r="E215" s="9">
        <v>21531.09</v>
      </c>
      <c r="F215" s="40">
        <f t="shared" si="24"/>
        <v>0.90858448606176201</v>
      </c>
      <c r="G215" s="40">
        <f t="shared" si="25"/>
        <v>0.90858448606176201</v>
      </c>
    </row>
    <row r="216" spans="1:7" x14ac:dyDescent="0.25">
      <c r="A216" s="24" t="s">
        <v>264</v>
      </c>
      <c r="B216" s="12"/>
      <c r="C216" s="9">
        <v>14841.5</v>
      </c>
      <c r="D216" s="9">
        <v>14841.5</v>
      </c>
      <c r="E216" s="9">
        <v>14841.47</v>
      </c>
      <c r="F216" s="40">
        <f t="shared" si="24"/>
        <v>0.99999797864097295</v>
      </c>
      <c r="G216" s="40">
        <f t="shared" si="25"/>
        <v>0.99999797864097295</v>
      </c>
    </row>
    <row r="217" spans="1:7" x14ac:dyDescent="0.25">
      <c r="A217" s="24" t="s">
        <v>265</v>
      </c>
      <c r="B217" s="12"/>
      <c r="C217" s="9">
        <v>19073.5</v>
      </c>
      <c r="D217" s="9">
        <v>19073.5</v>
      </c>
      <c r="E217" s="9">
        <v>19073.509999999998</v>
      </c>
      <c r="F217" s="40">
        <f t="shared" si="24"/>
        <v>1.0000005242876242</v>
      </c>
      <c r="G217" s="40">
        <f t="shared" si="25"/>
        <v>1.0000005242876242</v>
      </c>
    </row>
    <row r="218" spans="1:7" ht="135" x14ac:dyDescent="0.25">
      <c r="A218" s="15" t="s">
        <v>266</v>
      </c>
      <c r="B218" s="23" t="s">
        <v>325</v>
      </c>
      <c r="C218" s="17">
        <f>C219</f>
        <v>91146.8</v>
      </c>
      <c r="D218" s="17">
        <f t="shared" ref="D218:E218" si="26">D219</f>
        <v>91146.8</v>
      </c>
      <c r="E218" s="17">
        <f t="shared" si="26"/>
        <v>40694.86</v>
      </c>
      <c r="F218" s="39">
        <f t="shared" si="24"/>
        <v>0.44647601451724034</v>
      </c>
      <c r="G218" s="39">
        <f t="shared" si="25"/>
        <v>0.44647601451724034</v>
      </c>
    </row>
    <row r="219" spans="1:7" x14ac:dyDescent="0.25">
      <c r="A219" s="24" t="s">
        <v>261</v>
      </c>
      <c r="B219" s="12"/>
      <c r="C219" s="9">
        <v>91146.8</v>
      </c>
      <c r="D219" s="9">
        <v>91146.8</v>
      </c>
      <c r="E219" s="44">
        <v>40694.86</v>
      </c>
      <c r="F219" s="40">
        <f t="shared" si="24"/>
        <v>0.44647601451724034</v>
      </c>
      <c r="G219" s="40">
        <f t="shared" si="25"/>
        <v>0.44647601451724034</v>
      </c>
    </row>
    <row r="220" spans="1:7" ht="90" x14ac:dyDescent="0.25">
      <c r="A220" s="15" t="s">
        <v>326</v>
      </c>
      <c r="B220" s="23" t="s">
        <v>327</v>
      </c>
      <c r="C220" s="17">
        <f>C221</f>
        <v>64040.3</v>
      </c>
      <c r="D220" s="17">
        <f t="shared" ref="D220:E220" si="27">D221</f>
        <v>64040.3</v>
      </c>
      <c r="E220" s="17">
        <f t="shared" si="27"/>
        <v>34725.949999999997</v>
      </c>
      <c r="F220" s="39">
        <f t="shared" si="24"/>
        <v>0.54225151974615982</v>
      </c>
      <c r="G220" s="39">
        <f t="shared" si="25"/>
        <v>0.54225151974615982</v>
      </c>
    </row>
    <row r="221" spans="1:7" x14ac:dyDescent="0.25">
      <c r="A221" s="24" t="s">
        <v>81</v>
      </c>
      <c r="B221" s="12"/>
      <c r="C221" s="9">
        <v>64040.3</v>
      </c>
      <c r="D221" s="9">
        <v>64040.3</v>
      </c>
      <c r="E221" s="44">
        <v>34725.949999999997</v>
      </c>
      <c r="F221" s="40">
        <f t="shared" si="24"/>
        <v>0.54225151974615982</v>
      </c>
      <c r="G221" s="40">
        <f t="shared" si="25"/>
        <v>0.54225151974615982</v>
      </c>
    </row>
    <row r="222" spans="1:7" ht="105" x14ac:dyDescent="0.25">
      <c r="A222" s="15" t="s">
        <v>339</v>
      </c>
      <c r="B222" s="23" t="s">
        <v>357</v>
      </c>
      <c r="C222" s="17">
        <v>0</v>
      </c>
      <c r="D222" s="17">
        <f>D223+D225+D224</f>
        <v>83160.45</v>
      </c>
      <c r="E222" s="17">
        <f>E223+E225+E224</f>
        <v>31850.010000000002</v>
      </c>
      <c r="F222" s="39" t="str">
        <f t="shared" si="24"/>
        <v/>
      </c>
      <c r="G222" s="39">
        <f t="shared" si="25"/>
        <v>0.38299468076471449</v>
      </c>
    </row>
    <row r="223" spans="1:7" x14ac:dyDescent="0.25">
      <c r="A223" s="24" t="s">
        <v>81</v>
      </c>
      <c r="B223" s="12"/>
      <c r="C223" s="9">
        <v>0</v>
      </c>
      <c r="D223" s="9">
        <v>52518.96</v>
      </c>
      <c r="E223" s="9">
        <v>24153.61</v>
      </c>
      <c r="F223" s="40" t="str">
        <f t="shared" si="24"/>
        <v/>
      </c>
      <c r="G223" s="40">
        <f t="shared" si="25"/>
        <v>0.45990267134002655</v>
      </c>
    </row>
    <row r="224" spans="1:7" x14ac:dyDescent="0.25">
      <c r="A224" s="24" t="s">
        <v>78</v>
      </c>
      <c r="B224" s="12"/>
      <c r="C224" s="9">
        <v>0</v>
      </c>
      <c r="D224" s="9">
        <v>22945.09</v>
      </c>
      <c r="E224" s="9">
        <v>0</v>
      </c>
      <c r="F224" s="40" t="str">
        <f t="shared" si="24"/>
        <v/>
      </c>
      <c r="G224" s="40">
        <f t="shared" si="25"/>
        <v>0</v>
      </c>
    </row>
    <row r="225" spans="1:7" x14ac:dyDescent="0.25">
      <c r="A225" s="10" t="s">
        <v>92</v>
      </c>
      <c r="B225" s="12"/>
      <c r="C225" s="9">
        <v>0</v>
      </c>
      <c r="D225" s="9">
        <v>7696.4</v>
      </c>
      <c r="E225" s="9">
        <v>7696.4</v>
      </c>
      <c r="F225" s="40" t="str">
        <f t="shared" si="24"/>
        <v/>
      </c>
      <c r="G225" s="40">
        <f t="shared" si="25"/>
        <v>1</v>
      </c>
    </row>
    <row r="226" spans="1:7" ht="30" x14ac:dyDescent="0.25">
      <c r="A226" s="15" t="s">
        <v>340</v>
      </c>
      <c r="B226" s="23" t="s">
        <v>341</v>
      </c>
      <c r="C226" s="17">
        <v>0</v>
      </c>
      <c r="D226" s="17">
        <f>SUM(D227:D244)</f>
        <v>518994.77999999997</v>
      </c>
      <c r="E226" s="17">
        <f>SUM(E227:E244)</f>
        <v>166075.54999999999</v>
      </c>
      <c r="F226" s="39" t="str">
        <f t="shared" si="24"/>
        <v/>
      </c>
      <c r="G226" s="39">
        <f t="shared" si="25"/>
        <v>0.31999464426212532</v>
      </c>
    </row>
    <row r="227" spans="1:7" x14ac:dyDescent="0.25">
      <c r="A227" s="24" t="s">
        <v>81</v>
      </c>
      <c r="B227" s="12"/>
      <c r="C227" s="44">
        <v>0</v>
      </c>
      <c r="D227" s="9">
        <v>43241.33</v>
      </c>
      <c r="E227" s="9">
        <v>42258.57</v>
      </c>
      <c r="F227" s="40" t="str">
        <f>IFERROR(E227/C227,"")</f>
        <v/>
      </c>
      <c r="G227" s="40">
        <f t="shared" si="25"/>
        <v>0.97727266945766922</v>
      </c>
    </row>
    <row r="228" spans="1:7" x14ac:dyDescent="0.25">
      <c r="A228" s="10" t="s">
        <v>342</v>
      </c>
      <c r="B228" s="12"/>
      <c r="C228" s="44">
        <v>0</v>
      </c>
      <c r="D228" s="9">
        <v>23657.81</v>
      </c>
      <c r="E228" s="9">
        <v>0</v>
      </c>
      <c r="F228" s="40" t="str">
        <f t="shared" si="24"/>
        <v/>
      </c>
      <c r="G228" s="40">
        <f t="shared" si="25"/>
        <v>0</v>
      </c>
    </row>
    <row r="229" spans="1:7" x14ac:dyDescent="0.25">
      <c r="A229" s="10" t="s">
        <v>121</v>
      </c>
      <c r="B229" s="12"/>
      <c r="C229" s="44">
        <v>0</v>
      </c>
      <c r="D229" s="9">
        <v>9975.39</v>
      </c>
      <c r="E229" s="9">
        <v>0</v>
      </c>
      <c r="F229" s="40" t="str">
        <f t="shared" si="24"/>
        <v/>
      </c>
      <c r="G229" s="40">
        <f t="shared" si="25"/>
        <v>0</v>
      </c>
    </row>
    <row r="230" spans="1:7" x14ac:dyDescent="0.25">
      <c r="A230" s="10" t="s">
        <v>74</v>
      </c>
      <c r="B230" s="12"/>
      <c r="C230" s="44">
        <v>0</v>
      </c>
      <c r="D230" s="9">
        <v>48663.8</v>
      </c>
      <c r="E230" s="9">
        <v>0</v>
      </c>
      <c r="F230" s="40" t="str">
        <f t="shared" si="24"/>
        <v/>
      </c>
      <c r="G230" s="40">
        <f t="shared" si="25"/>
        <v>0</v>
      </c>
    </row>
    <row r="231" spans="1:7" x14ac:dyDescent="0.25">
      <c r="A231" s="10" t="s">
        <v>343</v>
      </c>
      <c r="B231" s="12"/>
      <c r="C231" s="44">
        <v>0</v>
      </c>
      <c r="D231" s="9">
        <v>19525.810000000001</v>
      </c>
      <c r="E231" s="9">
        <v>6057.81</v>
      </c>
      <c r="F231" s="40" t="str">
        <f t="shared" si="24"/>
        <v/>
      </c>
      <c r="G231" s="40">
        <f t="shared" si="25"/>
        <v>0.31024628427706713</v>
      </c>
    </row>
    <row r="232" spans="1:7" x14ac:dyDescent="0.25">
      <c r="A232" s="10" t="s">
        <v>344</v>
      </c>
      <c r="B232" s="12"/>
      <c r="C232" s="44">
        <v>0</v>
      </c>
      <c r="D232" s="9">
        <v>16055.46</v>
      </c>
      <c r="E232" s="9">
        <v>0</v>
      </c>
      <c r="F232" s="40" t="str">
        <f t="shared" si="24"/>
        <v/>
      </c>
      <c r="G232" s="40">
        <f t="shared" si="25"/>
        <v>0</v>
      </c>
    </row>
    <row r="233" spans="1:7" x14ac:dyDescent="0.25">
      <c r="A233" s="10" t="s">
        <v>317</v>
      </c>
      <c r="B233" s="12"/>
      <c r="C233" s="44">
        <v>0</v>
      </c>
      <c r="D233" s="9">
        <v>16558.84</v>
      </c>
      <c r="E233" s="9">
        <v>4328.58</v>
      </c>
      <c r="F233" s="40" t="str">
        <f t="shared" si="24"/>
        <v/>
      </c>
      <c r="G233" s="40">
        <f t="shared" si="25"/>
        <v>0.26140599220718358</v>
      </c>
    </row>
    <row r="234" spans="1:7" x14ac:dyDescent="0.25">
      <c r="A234" s="10" t="s">
        <v>345</v>
      </c>
      <c r="B234" s="12"/>
      <c r="C234" s="44">
        <v>0</v>
      </c>
      <c r="D234" s="9">
        <v>8823.27</v>
      </c>
      <c r="E234" s="9">
        <v>2306.4499999999998</v>
      </c>
      <c r="F234" s="40" t="str">
        <f t="shared" si="24"/>
        <v/>
      </c>
      <c r="G234" s="40">
        <f t="shared" si="25"/>
        <v>0.26140535198401499</v>
      </c>
    </row>
    <row r="235" spans="1:7" x14ac:dyDescent="0.25">
      <c r="A235" s="10" t="s">
        <v>346</v>
      </c>
      <c r="B235" s="12"/>
      <c r="C235" s="44">
        <v>0</v>
      </c>
      <c r="D235" s="9">
        <v>19637.310000000001</v>
      </c>
      <c r="E235" s="9">
        <v>5770.14</v>
      </c>
      <c r="F235" s="40" t="str">
        <f t="shared" si="24"/>
        <v/>
      </c>
      <c r="G235" s="40">
        <f t="shared" si="25"/>
        <v>0.29383556098060276</v>
      </c>
    </row>
    <row r="236" spans="1:7" x14ac:dyDescent="0.25">
      <c r="A236" s="10" t="s">
        <v>73</v>
      </c>
      <c r="B236" s="12"/>
      <c r="C236" s="44">
        <v>0</v>
      </c>
      <c r="D236" s="9">
        <v>66640.34</v>
      </c>
      <c r="E236" s="9">
        <v>19573.240000000002</v>
      </c>
      <c r="F236" s="40" t="str">
        <f t="shared" si="24"/>
        <v/>
      </c>
      <c r="G236" s="40">
        <f t="shared" si="25"/>
        <v>0.29371458789075811</v>
      </c>
    </row>
    <row r="237" spans="1:7" x14ac:dyDescent="0.25">
      <c r="A237" s="10" t="s">
        <v>75</v>
      </c>
      <c r="B237" s="12"/>
      <c r="C237" s="44">
        <v>0</v>
      </c>
      <c r="D237" s="9">
        <v>24793.87</v>
      </c>
      <c r="E237" s="9">
        <v>11116.19</v>
      </c>
      <c r="F237" s="40" t="str">
        <f t="shared" si="24"/>
        <v/>
      </c>
      <c r="G237" s="40">
        <f t="shared" si="25"/>
        <v>0.44834428832610645</v>
      </c>
    </row>
    <row r="238" spans="1:7" x14ac:dyDescent="0.25">
      <c r="A238" s="10" t="s">
        <v>79</v>
      </c>
      <c r="B238" s="12"/>
      <c r="C238" s="44">
        <v>0</v>
      </c>
      <c r="D238" s="9">
        <v>31707.52</v>
      </c>
      <c r="E238" s="9">
        <v>22344.32</v>
      </c>
      <c r="F238" s="40" t="str">
        <f t="shared" si="24"/>
        <v/>
      </c>
      <c r="G238" s="40">
        <f t="shared" si="25"/>
        <v>0.7047009668368891</v>
      </c>
    </row>
    <row r="239" spans="1:7" x14ac:dyDescent="0.25">
      <c r="A239" s="10" t="s">
        <v>318</v>
      </c>
      <c r="B239" s="12"/>
      <c r="C239" s="44">
        <v>0</v>
      </c>
      <c r="D239" s="9">
        <v>40881.74</v>
      </c>
      <c r="E239" s="9">
        <v>12053.78</v>
      </c>
      <c r="F239" s="40" t="str">
        <f t="shared" si="24"/>
        <v/>
      </c>
      <c r="G239" s="40">
        <f t="shared" si="25"/>
        <v>0.29484508242555235</v>
      </c>
    </row>
    <row r="240" spans="1:7" x14ac:dyDescent="0.25">
      <c r="A240" s="10" t="s">
        <v>347</v>
      </c>
      <c r="B240" s="12"/>
      <c r="C240" s="44">
        <v>0</v>
      </c>
      <c r="D240" s="9">
        <v>50672.54</v>
      </c>
      <c r="E240" s="9">
        <v>12740.57</v>
      </c>
      <c r="F240" s="40" t="str">
        <f t="shared" si="24"/>
        <v/>
      </c>
      <c r="G240" s="40">
        <f t="shared" si="25"/>
        <v>0.25142947245194341</v>
      </c>
    </row>
    <row r="241" spans="1:7" x14ac:dyDescent="0.25">
      <c r="A241" s="10" t="s">
        <v>348</v>
      </c>
      <c r="B241" s="12"/>
      <c r="C241" s="44">
        <v>0</v>
      </c>
      <c r="D241" s="9">
        <v>41061</v>
      </c>
      <c r="E241" s="9">
        <v>12060.21</v>
      </c>
      <c r="F241" s="40" t="str">
        <f t="shared" si="24"/>
        <v/>
      </c>
      <c r="G241" s="40">
        <f t="shared" si="25"/>
        <v>0.29371447358807623</v>
      </c>
    </row>
    <row r="242" spans="1:7" x14ac:dyDescent="0.25">
      <c r="A242" s="10" t="s">
        <v>349</v>
      </c>
      <c r="B242" s="12"/>
      <c r="C242" s="44">
        <v>0</v>
      </c>
      <c r="D242" s="9">
        <v>12960.99</v>
      </c>
      <c r="E242" s="9">
        <v>3540.35</v>
      </c>
      <c r="F242" s="40" t="str">
        <f t="shared" si="24"/>
        <v/>
      </c>
      <c r="G242" s="40">
        <f t="shared" si="25"/>
        <v>0.27315428836840394</v>
      </c>
    </row>
    <row r="243" spans="1:7" x14ac:dyDescent="0.25">
      <c r="A243" s="10" t="s">
        <v>350</v>
      </c>
      <c r="B243" s="12"/>
      <c r="C243" s="44">
        <v>0</v>
      </c>
      <c r="D243" s="9">
        <v>31075.93</v>
      </c>
      <c r="E243" s="9">
        <v>8492.02</v>
      </c>
      <c r="F243" s="40" t="str">
        <f t="shared" si="24"/>
        <v/>
      </c>
      <c r="G243" s="40">
        <f t="shared" si="25"/>
        <v>0.27326680166933059</v>
      </c>
    </row>
    <row r="244" spans="1:7" x14ac:dyDescent="0.25">
      <c r="A244" s="10" t="s">
        <v>351</v>
      </c>
      <c r="B244" s="12"/>
      <c r="C244" s="44">
        <v>0</v>
      </c>
      <c r="D244" s="9">
        <v>13061.83</v>
      </c>
      <c r="E244" s="9">
        <v>3433.32</v>
      </c>
      <c r="F244" s="40" t="str">
        <f t="shared" si="24"/>
        <v/>
      </c>
      <c r="G244" s="40">
        <f t="shared" si="25"/>
        <v>0.2628513768744502</v>
      </c>
    </row>
    <row r="245" spans="1:7" ht="45" x14ac:dyDescent="0.25">
      <c r="A245" s="15" t="s">
        <v>352</v>
      </c>
      <c r="B245" s="23"/>
      <c r="C245" s="17">
        <v>0</v>
      </c>
      <c r="D245" s="17">
        <f>D246</f>
        <v>2500</v>
      </c>
      <c r="E245" s="17">
        <f>E246</f>
        <v>153.88999999999999</v>
      </c>
      <c r="F245" s="39" t="str">
        <f t="shared" si="24"/>
        <v/>
      </c>
      <c r="G245" s="39">
        <f t="shared" si="25"/>
        <v>6.1555999999999993E-2</v>
      </c>
    </row>
    <row r="246" spans="1:7" x14ac:dyDescent="0.25">
      <c r="A246" s="10" t="s">
        <v>73</v>
      </c>
      <c r="B246" s="12"/>
      <c r="C246" s="44">
        <v>0</v>
      </c>
      <c r="D246" s="9">
        <v>2500</v>
      </c>
      <c r="E246" s="9">
        <v>153.88999999999999</v>
      </c>
      <c r="F246" s="40" t="str">
        <f t="shared" si="24"/>
        <v/>
      </c>
      <c r="G246" s="40">
        <f t="shared" si="25"/>
        <v>6.1555999999999993E-2</v>
      </c>
    </row>
    <row r="247" spans="1:7" ht="30" x14ac:dyDescent="0.25">
      <c r="A247" s="7" t="s">
        <v>23</v>
      </c>
      <c r="B247" s="7"/>
      <c r="C247" s="8">
        <f>C248+C263+C278+C293+C307+C321+C336+C352+C368+C382+C397+C411+C425+C439+C453+C467+C478+C492+C608+C622+C636</f>
        <v>12770751.079999998</v>
      </c>
      <c r="D247" s="8">
        <f>D248+D263+D278+D293+D307+D321+D336+D352+D368+D382+D397+D411+D425+D439+D453+D467+D478+D492+D608+D622+D636</f>
        <v>12754736.399999997</v>
      </c>
      <c r="E247" s="8">
        <f t="shared" ref="E247" si="28">E248+E263+E278+E293+E307+E321+E336+E352+E368+E382+E397+E411+E425+E439+E453+E467+E478+E492+E608+E622+E636</f>
        <v>9087848.1100000013</v>
      </c>
      <c r="F247" s="38">
        <f t="shared" si="24"/>
        <v>0.71161422324112844</v>
      </c>
      <c r="G247" s="38">
        <f t="shared" si="25"/>
        <v>0.71250771674121027</v>
      </c>
    </row>
    <row r="248" spans="1:7" ht="225" x14ac:dyDescent="0.25">
      <c r="A248" s="35" t="s">
        <v>259</v>
      </c>
      <c r="B248" s="27" t="s">
        <v>130</v>
      </c>
      <c r="C248" s="17">
        <f>SUM(C250:C262)</f>
        <v>189269.1</v>
      </c>
      <c r="D248" s="17">
        <f>SUM(D250:D262)</f>
        <v>189269.1</v>
      </c>
      <c r="E248" s="17">
        <f>SUM(E250:E262)</f>
        <v>124935.75</v>
      </c>
      <c r="F248" s="39">
        <f t="shared" si="24"/>
        <v>0.66009586350862337</v>
      </c>
      <c r="G248" s="39">
        <f t="shared" si="25"/>
        <v>0.66009586350862337</v>
      </c>
    </row>
    <row r="249" spans="1:7" x14ac:dyDescent="0.25">
      <c r="A249" s="29" t="s">
        <v>131</v>
      </c>
      <c r="B249" s="30"/>
      <c r="C249" s="42"/>
      <c r="D249" s="42"/>
      <c r="E249" s="42"/>
      <c r="F249" s="31" t="str">
        <f t="shared" si="24"/>
        <v/>
      </c>
      <c r="G249" s="31" t="str">
        <f t="shared" si="25"/>
        <v/>
      </c>
    </row>
    <row r="250" spans="1:7" x14ac:dyDescent="0.25">
      <c r="A250" s="10" t="s">
        <v>68</v>
      </c>
      <c r="B250" s="13"/>
      <c r="C250" s="9">
        <v>15327.14</v>
      </c>
      <c r="D250" s="9">
        <v>15327.14</v>
      </c>
      <c r="E250" s="44">
        <v>9989.27</v>
      </c>
      <c r="F250" s="40">
        <f t="shared" si="24"/>
        <v>0.65173737566173473</v>
      </c>
      <c r="G250" s="40">
        <f t="shared" si="25"/>
        <v>0.65173737566173473</v>
      </c>
    </row>
    <row r="251" spans="1:7" x14ac:dyDescent="0.25">
      <c r="A251" s="10" t="s">
        <v>69</v>
      </c>
      <c r="B251" s="13"/>
      <c r="C251" s="9">
        <v>12092.98</v>
      </c>
      <c r="D251" s="9">
        <v>12092.98</v>
      </c>
      <c r="E251" s="44">
        <v>7990.57</v>
      </c>
      <c r="F251" s="40">
        <f t="shared" si="24"/>
        <v>0.66076103656832308</v>
      </c>
      <c r="G251" s="40">
        <f t="shared" si="25"/>
        <v>0.66076103656832308</v>
      </c>
    </row>
    <row r="252" spans="1:7" x14ac:dyDescent="0.25">
      <c r="A252" s="10" t="s">
        <v>70</v>
      </c>
      <c r="B252" s="13"/>
      <c r="C252" s="9">
        <v>7124.54</v>
      </c>
      <c r="D252" s="9">
        <v>7124.54</v>
      </c>
      <c r="E252" s="44">
        <v>5021.1400000000003</v>
      </c>
      <c r="F252" s="40">
        <f t="shared" si="24"/>
        <v>0.70476690424925681</v>
      </c>
      <c r="G252" s="40">
        <f t="shared" si="25"/>
        <v>0.70476690424925681</v>
      </c>
    </row>
    <row r="253" spans="1:7" x14ac:dyDescent="0.25">
      <c r="A253" s="10" t="s">
        <v>71</v>
      </c>
      <c r="B253" s="13"/>
      <c r="C253" s="9">
        <v>6327.72</v>
      </c>
      <c r="D253" s="9">
        <v>6327.72</v>
      </c>
      <c r="E253" s="44">
        <v>3860.03</v>
      </c>
      <c r="F253" s="40">
        <f t="shared" si="24"/>
        <v>0.61001909060451476</v>
      </c>
      <c r="G253" s="40">
        <f t="shared" si="25"/>
        <v>0.61001909060451476</v>
      </c>
    </row>
    <row r="254" spans="1:7" ht="15" customHeight="1" x14ac:dyDescent="0.25">
      <c r="A254" s="10" t="s">
        <v>72</v>
      </c>
      <c r="B254" s="13"/>
      <c r="C254" s="9">
        <v>8530.7000000000007</v>
      </c>
      <c r="D254" s="9">
        <v>8530.7000000000007</v>
      </c>
      <c r="E254" s="44">
        <v>5592.44</v>
      </c>
      <c r="F254" s="40">
        <f t="shared" si="24"/>
        <v>0.65556636618331432</v>
      </c>
      <c r="G254" s="40">
        <f t="shared" si="25"/>
        <v>0.65556636618331432</v>
      </c>
    </row>
    <row r="255" spans="1:7" x14ac:dyDescent="0.25">
      <c r="A255" s="10" t="s">
        <v>73</v>
      </c>
      <c r="B255" s="13"/>
      <c r="C255" s="9">
        <v>11999.23</v>
      </c>
      <c r="D255" s="9">
        <v>11999.23</v>
      </c>
      <c r="E255" s="44">
        <v>8140.52</v>
      </c>
      <c r="F255" s="40">
        <f t="shared" si="24"/>
        <v>0.67842019862941216</v>
      </c>
      <c r="G255" s="40">
        <f t="shared" si="25"/>
        <v>0.67842019862941216</v>
      </c>
    </row>
    <row r="256" spans="1:7" x14ac:dyDescent="0.25">
      <c r="A256" s="10" t="s">
        <v>74</v>
      </c>
      <c r="B256" s="13"/>
      <c r="C256" s="9">
        <v>19030.03</v>
      </c>
      <c r="D256" s="9">
        <v>19030.03</v>
      </c>
      <c r="E256" s="44">
        <v>12540.69</v>
      </c>
      <c r="F256" s="40">
        <f t="shared" si="24"/>
        <v>0.6589947572336986</v>
      </c>
      <c r="G256" s="40">
        <f t="shared" si="25"/>
        <v>0.6589947572336986</v>
      </c>
    </row>
    <row r="257" spans="1:7" x14ac:dyDescent="0.25">
      <c r="A257" s="10" t="s">
        <v>75</v>
      </c>
      <c r="B257" s="13"/>
      <c r="C257" s="9">
        <v>13124.2</v>
      </c>
      <c r="D257" s="9">
        <v>13124.2</v>
      </c>
      <c r="E257" s="44">
        <v>9268.64</v>
      </c>
      <c r="F257" s="40">
        <f t="shared" si="24"/>
        <v>0.70622514134194836</v>
      </c>
      <c r="G257" s="40">
        <f t="shared" si="25"/>
        <v>0.70622514134194836</v>
      </c>
    </row>
    <row r="258" spans="1:7" x14ac:dyDescent="0.25">
      <c r="A258" s="10" t="s">
        <v>76</v>
      </c>
      <c r="B258" s="13"/>
      <c r="C258" s="9">
        <v>7312.03</v>
      </c>
      <c r="D258" s="9">
        <v>7312.03</v>
      </c>
      <c r="E258" s="44">
        <v>4667.22</v>
      </c>
      <c r="F258" s="40">
        <f t="shared" si="24"/>
        <v>0.63829333304157676</v>
      </c>
      <c r="G258" s="40">
        <f t="shared" si="25"/>
        <v>0.63829333304157676</v>
      </c>
    </row>
    <row r="259" spans="1:7" x14ac:dyDescent="0.25">
      <c r="A259" s="10" t="s">
        <v>77</v>
      </c>
      <c r="B259" s="13"/>
      <c r="C259" s="9">
        <v>7499.52</v>
      </c>
      <c r="D259" s="9">
        <v>7499.52</v>
      </c>
      <c r="E259" s="44">
        <v>4884.92</v>
      </c>
      <c r="F259" s="40">
        <f t="shared" si="24"/>
        <v>0.65136435398532166</v>
      </c>
      <c r="G259" s="40">
        <f t="shared" si="25"/>
        <v>0.65136435398532166</v>
      </c>
    </row>
    <row r="260" spans="1:7" x14ac:dyDescent="0.25">
      <c r="A260" s="10" t="s">
        <v>78</v>
      </c>
      <c r="B260" s="13"/>
      <c r="C260" s="9">
        <v>14296</v>
      </c>
      <c r="D260" s="9">
        <v>14296</v>
      </c>
      <c r="E260" s="44">
        <v>9509.5499999999993</v>
      </c>
      <c r="F260" s="40">
        <f t="shared" si="24"/>
        <v>0.66518956351426972</v>
      </c>
      <c r="G260" s="40">
        <f t="shared" si="25"/>
        <v>0.66518956351426972</v>
      </c>
    </row>
    <row r="261" spans="1:7" x14ac:dyDescent="0.25">
      <c r="A261" s="10" t="s">
        <v>81</v>
      </c>
      <c r="B261" s="13"/>
      <c r="C261" s="9">
        <v>56340.04</v>
      </c>
      <c r="D261" s="9">
        <v>56340.04</v>
      </c>
      <c r="E261" s="44">
        <v>36854.32</v>
      </c>
      <c r="F261" s="40">
        <f t="shared" si="24"/>
        <v>0.65414082063129519</v>
      </c>
      <c r="G261" s="40">
        <f t="shared" si="25"/>
        <v>0.65414082063129519</v>
      </c>
    </row>
    <row r="262" spans="1:7" x14ac:dyDescent="0.25">
      <c r="A262" s="10" t="s">
        <v>79</v>
      </c>
      <c r="B262" s="13"/>
      <c r="C262" s="9">
        <v>10264.969999999999</v>
      </c>
      <c r="D262" s="9">
        <v>10264.969999999999</v>
      </c>
      <c r="E262" s="44">
        <v>6616.44</v>
      </c>
      <c r="F262" s="40">
        <f t="shared" si="24"/>
        <v>0.6445649621966747</v>
      </c>
      <c r="G262" s="40">
        <f t="shared" si="25"/>
        <v>0.6445649621966747</v>
      </c>
    </row>
    <row r="263" spans="1:7" ht="225" x14ac:dyDescent="0.25">
      <c r="A263" s="35" t="s">
        <v>259</v>
      </c>
      <c r="B263" s="27" t="s">
        <v>24</v>
      </c>
      <c r="C263" s="17">
        <f>SUM(C265:C277)</f>
        <v>348305.80000000005</v>
      </c>
      <c r="D263" s="17">
        <f>SUM(D265:D277)</f>
        <v>348305.80000000005</v>
      </c>
      <c r="E263" s="17">
        <f>SUM(E265:E277)</f>
        <v>243887.9</v>
      </c>
      <c r="F263" s="39">
        <f t="shared" si="24"/>
        <v>0.70021199761818487</v>
      </c>
      <c r="G263" s="39">
        <f t="shared" si="25"/>
        <v>0.70021199761818487</v>
      </c>
    </row>
    <row r="264" spans="1:7" x14ac:dyDescent="0.25">
      <c r="A264" s="29" t="s">
        <v>132</v>
      </c>
      <c r="B264" s="30"/>
      <c r="C264" s="42"/>
      <c r="D264" s="42"/>
      <c r="E264" s="42"/>
      <c r="F264" s="31" t="str">
        <f t="shared" si="24"/>
        <v/>
      </c>
      <c r="G264" s="31" t="str">
        <f t="shared" si="25"/>
        <v/>
      </c>
    </row>
    <row r="265" spans="1:7" x14ac:dyDescent="0.25">
      <c r="A265" s="10" t="s">
        <v>68</v>
      </c>
      <c r="B265" s="28"/>
      <c r="C265" s="26">
        <v>32716.66</v>
      </c>
      <c r="D265" s="51">
        <v>32716.66</v>
      </c>
      <c r="E265" s="51">
        <v>22499.15</v>
      </c>
      <c r="F265" s="40">
        <f t="shared" si="24"/>
        <v>0.68769703264330773</v>
      </c>
      <c r="G265" s="40">
        <f t="shared" si="25"/>
        <v>0.68769703264330773</v>
      </c>
    </row>
    <row r="266" spans="1:7" x14ac:dyDescent="0.25">
      <c r="A266" s="10" t="s">
        <v>69</v>
      </c>
      <c r="B266" s="28"/>
      <c r="C266" s="26">
        <v>22217.33</v>
      </c>
      <c r="D266" s="51">
        <v>22217.33</v>
      </c>
      <c r="E266" s="51">
        <v>16343.77</v>
      </c>
      <c r="F266" s="40">
        <f t="shared" si="24"/>
        <v>0.73563159929658506</v>
      </c>
      <c r="G266" s="40">
        <f t="shared" si="25"/>
        <v>0.73563159929658506</v>
      </c>
    </row>
    <row r="267" spans="1:7" x14ac:dyDescent="0.25">
      <c r="A267" s="10" t="s">
        <v>70</v>
      </c>
      <c r="B267" s="28"/>
      <c r="C267" s="26">
        <v>15983.35</v>
      </c>
      <c r="D267" s="51">
        <v>15983.35</v>
      </c>
      <c r="E267" s="51">
        <v>11584.23</v>
      </c>
      <c r="F267" s="40">
        <f t="shared" si="24"/>
        <v>0.72476858731117066</v>
      </c>
      <c r="G267" s="40">
        <f t="shared" si="25"/>
        <v>0.72476858731117066</v>
      </c>
    </row>
    <row r="268" spans="1:7" x14ac:dyDescent="0.25">
      <c r="A268" s="10" t="s">
        <v>71</v>
      </c>
      <c r="B268" s="28"/>
      <c r="C268" s="26">
        <v>12655.44</v>
      </c>
      <c r="D268" s="51">
        <v>12655.44</v>
      </c>
      <c r="E268" s="51">
        <v>8878.86</v>
      </c>
      <c r="F268" s="40">
        <f t="shared" si="24"/>
        <v>0.70158445696080107</v>
      </c>
      <c r="G268" s="40">
        <f t="shared" si="25"/>
        <v>0.70158445696080107</v>
      </c>
    </row>
    <row r="269" spans="1:7" ht="18" customHeight="1" x14ac:dyDescent="0.25">
      <c r="A269" s="10" t="s">
        <v>72</v>
      </c>
      <c r="B269" s="28"/>
      <c r="C269" s="26">
        <v>18655.060000000001</v>
      </c>
      <c r="D269" s="51">
        <v>18655.060000000001</v>
      </c>
      <c r="E269" s="51">
        <v>13124.16</v>
      </c>
      <c r="F269" s="40">
        <f t="shared" si="24"/>
        <v>0.70351743709213477</v>
      </c>
      <c r="G269" s="40">
        <f t="shared" si="25"/>
        <v>0.70351743709213477</v>
      </c>
    </row>
    <row r="270" spans="1:7" x14ac:dyDescent="0.25">
      <c r="A270" s="10" t="s">
        <v>73</v>
      </c>
      <c r="B270" s="28"/>
      <c r="C270" s="26">
        <v>23904.720000000001</v>
      </c>
      <c r="D270" s="51">
        <v>23904.720000000001</v>
      </c>
      <c r="E270" s="51">
        <v>17762.63</v>
      </c>
      <c r="F270" s="40">
        <f t="shared" si="24"/>
        <v>0.74305952966610778</v>
      </c>
      <c r="G270" s="40">
        <f t="shared" si="25"/>
        <v>0.74305952966610778</v>
      </c>
    </row>
    <row r="271" spans="1:7" x14ac:dyDescent="0.25">
      <c r="A271" s="10" t="s">
        <v>74</v>
      </c>
      <c r="B271" s="28"/>
      <c r="C271" s="26">
        <v>34310.300000000003</v>
      </c>
      <c r="D271" s="51">
        <v>34310.300000000003</v>
      </c>
      <c r="E271" s="51">
        <v>24200.06</v>
      </c>
      <c r="F271" s="40">
        <f t="shared" si="24"/>
        <v>0.70532930344532108</v>
      </c>
      <c r="G271" s="40">
        <f t="shared" si="25"/>
        <v>0.70532930344532108</v>
      </c>
    </row>
    <row r="272" spans="1:7" x14ac:dyDescent="0.25">
      <c r="A272" s="10" t="s">
        <v>75</v>
      </c>
      <c r="B272" s="28"/>
      <c r="C272" s="26">
        <v>26951.4</v>
      </c>
      <c r="D272" s="51">
        <v>26951.4</v>
      </c>
      <c r="E272" s="51">
        <v>20086.63</v>
      </c>
      <c r="F272" s="40">
        <f t="shared" si="24"/>
        <v>0.74529078266806181</v>
      </c>
      <c r="G272" s="40">
        <f t="shared" si="25"/>
        <v>0.74529078266806181</v>
      </c>
    </row>
    <row r="273" spans="1:7" x14ac:dyDescent="0.25">
      <c r="A273" s="10" t="s">
        <v>76</v>
      </c>
      <c r="B273" s="28"/>
      <c r="C273" s="26">
        <v>15842.74</v>
      </c>
      <c r="D273" s="51">
        <v>15842.74</v>
      </c>
      <c r="E273" s="51">
        <v>10840.81</v>
      </c>
      <c r="F273" s="40">
        <f t="shared" si="24"/>
        <v>0.68427620474741113</v>
      </c>
      <c r="G273" s="40">
        <f t="shared" si="25"/>
        <v>0.68427620474741113</v>
      </c>
    </row>
    <row r="274" spans="1:7" x14ac:dyDescent="0.25">
      <c r="A274" s="10" t="s">
        <v>77</v>
      </c>
      <c r="B274" s="28"/>
      <c r="C274" s="26">
        <v>15467.76</v>
      </c>
      <c r="D274" s="51">
        <v>15467.76</v>
      </c>
      <c r="E274" s="51">
        <v>10408.549999999999</v>
      </c>
      <c r="F274" s="40">
        <f t="shared" si="24"/>
        <v>0.67291902641364998</v>
      </c>
      <c r="G274" s="40">
        <f t="shared" si="25"/>
        <v>0.67291902641364998</v>
      </c>
    </row>
    <row r="275" spans="1:7" x14ac:dyDescent="0.25">
      <c r="A275" s="10" t="s">
        <v>78</v>
      </c>
      <c r="B275" s="28"/>
      <c r="C275" s="26">
        <v>25029.599999999999</v>
      </c>
      <c r="D275" s="51">
        <v>25029.599999999999</v>
      </c>
      <c r="E275" s="51">
        <v>15941.42</v>
      </c>
      <c r="F275" s="40">
        <f t="shared" si="24"/>
        <v>0.63690270719468156</v>
      </c>
      <c r="G275" s="40">
        <f t="shared" si="25"/>
        <v>0.63690270719468156</v>
      </c>
    </row>
    <row r="276" spans="1:7" x14ac:dyDescent="0.25">
      <c r="A276" s="10" t="s">
        <v>81</v>
      </c>
      <c r="B276" s="28"/>
      <c r="C276" s="26">
        <v>88400.6</v>
      </c>
      <c r="D276" s="51">
        <v>88400.6</v>
      </c>
      <c r="E276" s="51">
        <v>60887.22</v>
      </c>
      <c r="F276" s="40">
        <f t="shared" si="24"/>
        <v>0.68876478213948766</v>
      </c>
      <c r="G276" s="40">
        <f t="shared" si="25"/>
        <v>0.68876478213948766</v>
      </c>
    </row>
    <row r="277" spans="1:7" x14ac:dyDescent="0.25">
      <c r="A277" s="10" t="s">
        <v>79</v>
      </c>
      <c r="B277" s="28"/>
      <c r="C277" s="26">
        <v>16170.84</v>
      </c>
      <c r="D277" s="51">
        <v>16170.84</v>
      </c>
      <c r="E277" s="51">
        <v>11330.41</v>
      </c>
      <c r="F277" s="40">
        <f t="shared" si="24"/>
        <v>0.70066922930410536</v>
      </c>
      <c r="G277" s="40">
        <f t="shared" si="25"/>
        <v>0.70066922930410536</v>
      </c>
    </row>
    <row r="278" spans="1:7" ht="225" x14ac:dyDescent="0.25">
      <c r="A278" s="35" t="s">
        <v>259</v>
      </c>
      <c r="B278" s="27" t="s">
        <v>35</v>
      </c>
      <c r="C278" s="17">
        <f>SUM(C280:C292)</f>
        <v>10499.300000000001</v>
      </c>
      <c r="D278" s="17">
        <f>SUM(D280:D292)</f>
        <v>10499.300000000001</v>
      </c>
      <c r="E278" s="17">
        <f>SUM(E280:E292)</f>
        <v>6724.6999999999989</v>
      </c>
      <c r="F278" s="39">
        <f t="shared" si="24"/>
        <v>0.64049031840217907</v>
      </c>
      <c r="G278" s="39">
        <f t="shared" si="25"/>
        <v>0.64049031840217907</v>
      </c>
    </row>
    <row r="279" spans="1:7" x14ac:dyDescent="0.25">
      <c r="A279" s="29" t="s">
        <v>133</v>
      </c>
      <c r="B279" s="32"/>
      <c r="C279" s="31"/>
      <c r="D279" s="42"/>
      <c r="E279" s="42"/>
      <c r="F279" s="31" t="str">
        <f t="shared" si="24"/>
        <v/>
      </c>
      <c r="G279" s="31" t="str">
        <f t="shared" si="25"/>
        <v/>
      </c>
    </row>
    <row r="280" spans="1:7" x14ac:dyDescent="0.25">
      <c r="A280" s="10" t="s">
        <v>68</v>
      </c>
      <c r="B280" s="28"/>
      <c r="C280" s="26">
        <v>562.46</v>
      </c>
      <c r="D280" s="26">
        <v>562.46</v>
      </c>
      <c r="E280" s="26">
        <v>319.31</v>
      </c>
      <c r="F280" s="40">
        <f t="shared" si="24"/>
        <v>0.56770259218433305</v>
      </c>
      <c r="G280" s="40">
        <f t="shared" si="25"/>
        <v>0.56770259218433305</v>
      </c>
    </row>
    <row r="281" spans="1:7" x14ac:dyDescent="0.25">
      <c r="A281" s="10" t="s">
        <v>69</v>
      </c>
      <c r="B281" s="28"/>
      <c r="C281" s="26">
        <v>1359.29</v>
      </c>
      <c r="D281" s="26">
        <v>1359.29</v>
      </c>
      <c r="E281" s="26">
        <v>701.04</v>
      </c>
      <c r="F281" s="40">
        <f t="shared" si="24"/>
        <v>0.51573983476667962</v>
      </c>
      <c r="G281" s="40">
        <f t="shared" si="25"/>
        <v>0.51573983476667962</v>
      </c>
    </row>
    <row r="282" spans="1:7" x14ac:dyDescent="0.25">
      <c r="A282" s="10" t="s">
        <v>70</v>
      </c>
      <c r="B282" s="28"/>
      <c r="C282" s="26">
        <v>796.82</v>
      </c>
      <c r="D282" s="26">
        <v>796.82</v>
      </c>
      <c r="E282" s="26">
        <v>506.62</v>
      </c>
      <c r="F282" s="40">
        <f t="shared" si="24"/>
        <v>0.63580231419894073</v>
      </c>
      <c r="G282" s="40">
        <f t="shared" si="25"/>
        <v>0.63580231419894073</v>
      </c>
    </row>
    <row r="283" spans="1:7" x14ac:dyDescent="0.25">
      <c r="A283" s="10" t="s">
        <v>71</v>
      </c>
      <c r="B283" s="28"/>
      <c r="C283" s="26">
        <v>796.82</v>
      </c>
      <c r="D283" s="26">
        <v>796.82</v>
      </c>
      <c r="E283" s="26">
        <v>526.5</v>
      </c>
      <c r="F283" s="40">
        <f t="shared" si="24"/>
        <v>0.66075148716146681</v>
      </c>
      <c r="G283" s="40">
        <f t="shared" si="25"/>
        <v>0.66075148716146681</v>
      </c>
    </row>
    <row r="284" spans="1:7" ht="17.25" customHeight="1" x14ac:dyDescent="0.25">
      <c r="A284" s="10" t="s">
        <v>72</v>
      </c>
      <c r="B284" s="28"/>
      <c r="C284" s="26">
        <v>1265.54</v>
      </c>
      <c r="D284" s="26">
        <v>1265.54</v>
      </c>
      <c r="E284" s="26">
        <v>711.41</v>
      </c>
      <c r="F284" s="40">
        <f t="shared" si="24"/>
        <v>0.56213948196026986</v>
      </c>
      <c r="G284" s="40">
        <f t="shared" si="25"/>
        <v>0.56213948196026986</v>
      </c>
    </row>
    <row r="285" spans="1:7" x14ac:dyDescent="0.25">
      <c r="A285" s="10" t="s">
        <v>73</v>
      </c>
      <c r="B285" s="28"/>
      <c r="C285" s="26">
        <v>749.95</v>
      </c>
      <c r="D285" s="26">
        <v>749.95</v>
      </c>
      <c r="E285" s="26">
        <v>582.97</v>
      </c>
      <c r="F285" s="40">
        <f t="shared" si="24"/>
        <v>0.77734515634375623</v>
      </c>
      <c r="G285" s="40">
        <f t="shared" si="25"/>
        <v>0.77734515634375623</v>
      </c>
    </row>
    <row r="286" spans="1:7" x14ac:dyDescent="0.25">
      <c r="A286" s="10" t="s">
        <v>74</v>
      </c>
      <c r="B286" s="28"/>
      <c r="C286" s="26">
        <v>562.46</v>
      </c>
      <c r="D286" s="26">
        <v>562.46</v>
      </c>
      <c r="E286" s="26">
        <v>448.15</v>
      </c>
      <c r="F286" s="40">
        <f t="shared" si="24"/>
        <v>0.79676777015254407</v>
      </c>
      <c r="G286" s="40">
        <f t="shared" si="25"/>
        <v>0.79676777015254407</v>
      </c>
    </row>
    <row r="287" spans="1:7" x14ac:dyDescent="0.25">
      <c r="A287" s="10" t="s">
        <v>75</v>
      </c>
      <c r="B287" s="28"/>
      <c r="C287" s="26">
        <v>1359.3</v>
      </c>
      <c r="D287" s="26">
        <v>1359.3</v>
      </c>
      <c r="E287" s="26">
        <v>1027.5999999999999</v>
      </c>
      <c r="F287" s="40">
        <f t="shared" si="24"/>
        <v>0.75597734127859928</v>
      </c>
      <c r="G287" s="40">
        <f t="shared" si="25"/>
        <v>0.75597734127859928</v>
      </c>
    </row>
    <row r="288" spans="1:7" x14ac:dyDescent="0.25">
      <c r="A288" s="10" t="s">
        <v>76</v>
      </c>
      <c r="B288" s="28"/>
      <c r="C288" s="26">
        <v>703.08</v>
      </c>
      <c r="D288" s="26">
        <v>703.08</v>
      </c>
      <c r="E288" s="26">
        <v>415.45</v>
      </c>
      <c r="F288" s="40">
        <f t="shared" si="24"/>
        <v>0.59090003982477091</v>
      </c>
      <c r="G288" s="40">
        <f t="shared" si="25"/>
        <v>0.59090003982477091</v>
      </c>
    </row>
    <row r="289" spans="1:7" x14ac:dyDescent="0.25">
      <c r="A289" s="10" t="s">
        <v>77</v>
      </c>
      <c r="B289" s="28"/>
      <c r="C289" s="26">
        <v>1218.7</v>
      </c>
      <c r="D289" s="26">
        <v>1218.7</v>
      </c>
      <c r="E289" s="26">
        <v>750.82</v>
      </c>
      <c r="F289" s="40">
        <f>IFERROR(E290/C289,"")</f>
        <v>0.26195946500369244</v>
      </c>
      <c r="G289" s="40">
        <f>IFERROR(E290/D289,"")</f>
        <v>0.26195946500369244</v>
      </c>
    </row>
    <row r="290" spans="1:7" x14ac:dyDescent="0.25">
      <c r="A290" s="10" t="s">
        <v>78</v>
      </c>
      <c r="B290" s="28"/>
      <c r="C290" s="26">
        <v>515.6</v>
      </c>
      <c r="D290" s="26">
        <v>515.6</v>
      </c>
      <c r="E290" s="26">
        <v>319.25</v>
      </c>
      <c r="F290" s="40">
        <f>IFERROR(E291/C290,"")</f>
        <v>0.58409619860356865</v>
      </c>
      <c r="G290" s="40">
        <f>IFERROR(E291/D290,"")</f>
        <v>0.58409619860356865</v>
      </c>
    </row>
    <row r="291" spans="1:7" x14ac:dyDescent="0.25">
      <c r="A291" s="10" t="s">
        <v>81</v>
      </c>
      <c r="B291" s="28"/>
      <c r="C291" s="26">
        <v>421.79</v>
      </c>
      <c r="D291" s="26">
        <v>421.79</v>
      </c>
      <c r="E291" s="26">
        <v>301.16000000000003</v>
      </c>
      <c r="F291" s="40">
        <f t="shared" si="24"/>
        <v>0.71400459944522154</v>
      </c>
      <c r="G291" s="40">
        <f t="shared" si="25"/>
        <v>0.71400459944522154</v>
      </c>
    </row>
    <row r="292" spans="1:7" x14ac:dyDescent="0.25">
      <c r="A292" s="10" t="s">
        <v>79</v>
      </c>
      <c r="B292" s="28"/>
      <c r="C292" s="26">
        <v>187.49</v>
      </c>
      <c r="D292" s="26">
        <v>187.49</v>
      </c>
      <c r="E292" s="26">
        <v>114.42</v>
      </c>
      <c r="F292" s="40">
        <f t="shared" si="24"/>
        <v>0.61027254786921969</v>
      </c>
      <c r="G292" s="40">
        <f t="shared" si="25"/>
        <v>0.61027254786921969</v>
      </c>
    </row>
    <row r="293" spans="1:7" ht="240" x14ac:dyDescent="0.25">
      <c r="A293" s="35" t="s">
        <v>25</v>
      </c>
      <c r="B293" s="27" t="s">
        <v>26</v>
      </c>
      <c r="C293" s="17">
        <f>SUM(C294:C306)</f>
        <v>12719.4</v>
      </c>
      <c r="D293" s="17">
        <f>SUM(D294:D306)</f>
        <v>12719.4</v>
      </c>
      <c r="E293" s="17">
        <f>SUM(E294:E306)</f>
        <v>9167.6200000000008</v>
      </c>
      <c r="F293" s="39">
        <f t="shared" si="24"/>
        <v>0.7207588408258252</v>
      </c>
      <c r="G293" s="39">
        <f t="shared" si="25"/>
        <v>0.7207588408258252</v>
      </c>
    </row>
    <row r="294" spans="1:7" x14ac:dyDescent="0.25">
      <c r="A294" s="10" t="s">
        <v>68</v>
      </c>
      <c r="B294" s="12"/>
      <c r="C294" s="9">
        <v>1145.1300000000001</v>
      </c>
      <c r="D294" s="9">
        <v>1145.1300000000001</v>
      </c>
      <c r="E294" s="44">
        <v>1077.4100000000001</v>
      </c>
      <c r="F294" s="40">
        <f t="shared" si="24"/>
        <v>0.94086260948538591</v>
      </c>
      <c r="G294" s="40">
        <f t="shared" si="25"/>
        <v>0.94086260948538591</v>
      </c>
    </row>
    <row r="295" spans="1:7" x14ac:dyDescent="0.25">
      <c r="A295" s="10" t="s">
        <v>69</v>
      </c>
      <c r="B295" s="12"/>
      <c r="C295" s="9">
        <v>808.98</v>
      </c>
      <c r="D295" s="9">
        <v>808.98</v>
      </c>
      <c r="E295" s="44">
        <v>807.71</v>
      </c>
      <c r="F295" s="40">
        <f t="shared" si="24"/>
        <v>0.99843012188187596</v>
      </c>
      <c r="G295" s="40">
        <f t="shared" si="25"/>
        <v>0.99843012188187596</v>
      </c>
    </row>
    <row r="296" spans="1:7" x14ac:dyDescent="0.25">
      <c r="A296" s="10" t="s">
        <v>70</v>
      </c>
      <c r="B296" s="12"/>
      <c r="C296" s="9">
        <v>547.11</v>
      </c>
      <c r="D296" s="9">
        <v>547.11</v>
      </c>
      <c r="E296" s="44">
        <v>546.27</v>
      </c>
      <c r="F296" s="40">
        <f t="shared" si="24"/>
        <v>0.99846465975763554</v>
      </c>
      <c r="G296" s="40">
        <f t="shared" si="25"/>
        <v>0.99846465975763554</v>
      </c>
    </row>
    <row r="297" spans="1:7" x14ac:dyDescent="0.25">
      <c r="A297" s="10" t="s">
        <v>71</v>
      </c>
      <c r="B297" s="12"/>
      <c r="C297" s="9">
        <v>481.08</v>
      </c>
      <c r="D297" s="9">
        <v>481.08</v>
      </c>
      <c r="E297" s="44">
        <v>480.22</v>
      </c>
      <c r="F297" s="40">
        <f t="shared" si="24"/>
        <v>0.99821235553338328</v>
      </c>
      <c r="G297" s="40">
        <f t="shared" si="25"/>
        <v>0.99821235553338328</v>
      </c>
    </row>
    <row r="298" spans="1:7" ht="15" customHeight="1" x14ac:dyDescent="0.25">
      <c r="A298" s="10" t="s">
        <v>72</v>
      </c>
      <c r="B298" s="12"/>
      <c r="C298" s="9">
        <v>620.95000000000005</v>
      </c>
      <c r="D298" s="9">
        <v>620.95000000000005</v>
      </c>
      <c r="E298" s="44">
        <v>620.58199999999999</v>
      </c>
      <c r="F298" s="40">
        <f t="shared" si="24"/>
        <v>0.9994073596907963</v>
      </c>
      <c r="G298" s="40">
        <f t="shared" si="25"/>
        <v>0.9994073596907963</v>
      </c>
    </row>
    <row r="299" spans="1:7" x14ac:dyDescent="0.25">
      <c r="A299" s="10" t="s">
        <v>73</v>
      </c>
      <c r="B299" s="12"/>
      <c r="C299" s="9">
        <v>828.24</v>
      </c>
      <c r="D299" s="9">
        <v>828.24</v>
      </c>
      <c r="E299" s="44">
        <v>819.07</v>
      </c>
      <c r="F299" s="40">
        <f t="shared" si="24"/>
        <v>0.98892832995267077</v>
      </c>
      <c r="G299" s="40">
        <f t="shared" si="25"/>
        <v>0.98892832995267077</v>
      </c>
    </row>
    <row r="300" spans="1:7" x14ac:dyDescent="0.25">
      <c r="A300" s="10" t="s">
        <v>74</v>
      </c>
      <c r="B300" s="12"/>
      <c r="C300" s="9">
        <v>1275.3699999999999</v>
      </c>
      <c r="D300" s="9">
        <v>1275.3699999999999</v>
      </c>
      <c r="E300" s="44">
        <v>1274.19</v>
      </c>
      <c r="F300" s="40">
        <f t="shared" ref="F300:F365" si="29">IFERROR(E300/C300,"")</f>
        <v>0.99907477829963087</v>
      </c>
      <c r="G300" s="40">
        <f t="shared" ref="G300:G365" si="30">IFERROR(E300/D300,"")</f>
        <v>0.99907477829963087</v>
      </c>
    </row>
    <row r="301" spans="1:7" x14ac:dyDescent="0.25">
      <c r="A301" s="10" t="s">
        <v>75</v>
      </c>
      <c r="B301" s="12"/>
      <c r="C301" s="9">
        <v>974.53</v>
      </c>
      <c r="D301" s="9">
        <v>974.53</v>
      </c>
      <c r="E301" s="44">
        <v>964.12400000000002</v>
      </c>
      <c r="F301" s="40">
        <f t="shared" si="29"/>
        <v>0.98932203215909209</v>
      </c>
      <c r="G301" s="40">
        <f t="shared" si="30"/>
        <v>0.98932203215909209</v>
      </c>
    </row>
    <row r="302" spans="1:7" x14ac:dyDescent="0.25">
      <c r="A302" s="10" t="s">
        <v>76</v>
      </c>
      <c r="B302" s="12"/>
      <c r="C302" s="9">
        <v>548.03</v>
      </c>
      <c r="D302" s="9">
        <v>548.03</v>
      </c>
      <c r="E302" s="44">
        <v>486.65</v>
      </c>
      <c r="F302" s="40">
        <f t="shared" si="29"/>
        <v>0.88799883218072007</v>
      </c>
      <c r="G302" s="40">
        <f t="shared" si="30"/>
        <v>0.88799883218072007</v>
      </c>
    </row>
    <row r="303" spans="1:7" x14ac:dyDescent="0.25">
      <c r="A303" s="10" t="s">
        <v>77</v>
      </c>
      <c r="B303" s="12"/>
      <c r="C303" s="9">
        <v>556.28</v>
      </c>
      <c r="D303" s="9">
        <v>556.28</v>
      </c>
      <c r="E303" s="44">
        <v>555.904</v>
      </c>
      <c r="F303" s="40">
        <f t="shared" si="29"/>
        <v>0.99932408139785722</v>
      </c>
      <c r="G303" s="40">
        <f t="shared" si="30"/>
        <v>0.99932408139785722</v>
      </c>
    </row>
    <row r="304" spans="1:7" x14ac:dyDescent="0.25">
      <c r="A304" s="10" t="s">
        <v>78</v>
      </c>
      <c r="B304" s="12"/>
      <c r="C304" s="9">
        <v>934.18</v>
      </c>
      <c r="D304" s="9">
        <v>934.18</v>
      </c>
      <c r="E304" s="44">
        <v>934.18</v>
      </c>
      <c r="F304" s="40">
        <f t="shared" si="29"/>
        <v>1</v>
      </c>
      <c r="G304" s="40">
        <f t="shared" si="30"/>
        <v>1</v>
      </c>
    </row>
    <row r="305" spans="1:7" x14ac:dyDescent="0.25">
      <c r="A305" s="10" t="s">
        <v>81</v>
      </c>
      <c r="B305" s="12"/>
      <c r="C305" s="9">
        <v>3397.82</v>
      </c>
      <c r="D305" s="9">
        <v>3397.82</v>
      </c>
      <c r="E305" s="44">
        <v>0</v>
      </c>
      <c r="F305" s="40">
        <f t="shared" si="29"/>
        <v>0</v>
      </c>
      <c r="G305" s="40">
        <f t="shared" si="30"/>
        <v>0</v>
      </c>
    </row>
    <row r="306" spans="1:7" x14ac:dyDescent="0.25">
      <c r="A306" s="10" t="s">
        <v>79</v>
      </c>
      <c r="B306" s="12"/>
      <c r="C306" s="9">
        <v>601.70000000000005</v>
      </c>
      <c r="D306" s="9">
        <v>601.70000000000005</v>
      </c>
      <c r="E306" s="44">
        <v>601.30999999999995</v>
      </c>
      <c r="F306" s="40">
        <f t="shared" si="29"/>
        <v>0.99935183646335368</v>
      </c>
      <c r="G306" s="40">
        <f t="shared" si="30"/>
        <v>0.99935183646335368</v>
      </c>
    </row>
    <row r="307" spans="1:7" ht="210" x14ac:dyDescent="0.25">
      <c r="A307" s="15" t="s">
        <v>27</v>
      </c>
      <c r="B307" s="27" t="s">
        <v>28</v>
      </c>
      <c r="C307" s="17">
        <f>SUM(C308:C320)</f>
        <v>20133.2</v>
      </c>
      <c r="D307" s="17">
        <f>SUM(D308:D320)</f>
        <v>20133.2</v>
      </c>
      <c r="E307" s="17">
        <f>SUM(E308:E320)</f>
        <v>18487.669999999998</v>
      </c>
      <c r="F307" s="39">
        <f t="shared" si="29"/>
        <v>0.91826783621083574</v>
      </c>
      <c r="G307" s="39">
        <f t="shared" si="30"/>
        <v>0.91826783621083574</v>
      </c>
    </row>
    <row r="308" spans="1:7" x14ac:dyDescent="0.25">
      <c r="A308" s="10" t="s">
        <v>68</v>
      </c>
      <c r="B308" s="12"/>
      <c r="C308" s="9">
        <v>1592.9</v>
      </c>
      <c r="D308" s="9">
        <v>1592.9</v>
      </c>
      <c r="E308" s="44">
        <v>1504.82</v>
      </c>
      <c r="F308" s="40">
        <f t="shared" si="29"/>
        <v>0.94470462678134215</v>
      </c>
      <c r="G308" s="40">
        <f t="shared" si="30"/>
        <v>0.94470462678134215</v>
      </c>
    </row>
    <row r="309" spans="1:7" x14ac:dyDescent="0.25">
      <c r="A309" s="10" t="s">
        <v>69</v>
      </c>
      <c r="B309" s="12"/>
      <c r="C309" s="9">
        <v>1077.8</v>
      </c>
      <c r="D309" s="9">
        <v>1077.8</v>
      </c>
      <c r="E309" s="44">
        <v>0</v>
      </c>
      <c r="F309" s="40">
        <f t="shared" si="29"/>
        <v>0</v>
      </c>
      <c r="G309" s="40">
        <f t="shared" si="30"/>
        <v>0</v>
      </c>
    </row>
    <row r="310" spans="1:7" x14ac:dyDescent="0.25">
      <c r="A310" s="10" t="s">
        <v>70</v>
      </c>
      <c r="B310" s="12"/>
      <c r="C310" s="9">
        <v>805.8</v>
      </c>
      <c r="D310" s="9">
        <v>805.8</v>
      </c>
      <c r="E310" s="44">
        <v>805.8</v>
      </c>
      <c r="F310" s="40">
        <f t="shared" si="29"/>
        <v>1</v>
      </c>
      <c r="G310" s="40">
        <f t="shared" si="30"/>
        <v>1</v>
      </c>
    </row>
    <row r="311" spans="1:7" x14ac:dyDescent="0.25">
      <c r="A311" s="10" t="s">
        <v>71</v>
      </c>
      <c r="B311" s="12"/>
      <c r="C311" s="9">
        <v>752.68</v>
      </c>
      <c r="D311" s="9">
        <v>752.68</v>
      </c>
      <c r="E311" s="44">
        <v>752.68</v>
      </c>
      <c r="F311" s="40">
        <f t="shared" si="29"/>
        <v>1</v>
      </c>
      <c r="G311" s="40">
        <f t="shared" si="30"/>
        <v>1</v>
      </c>
    </row>
    <row r="312" spans="1:7" ht="15" customHeight="1" x14ac:dyDescent="0.25">
      <c r="A312" s="10" t="s">
        <v>72</v>
      </c>
      <c r="B312" s="12"/>
      <c r="C312" s="9">
        <v>859.78</v>
      </c>
      <c r="D312" s="9">
        <v>859.78</v>
      </c>
      <c r="E312" s="44">
        <v>859.78</v>
      </c>
      <c r="F312" s="40">
        <f t="shared" si="29"/>
        <v>1</v>
      </c>
      <c r="G312" s="40">
        <f t="shared" si="30"/>
        <v>1</v>
      </c>
    </row>
    <row r="313" spans="1:7" x14ac:dyDescent="0.25">
      <c r="A313" s="10" t="s">
        <v>73</v>
      </c>
      <c r="B313" s="12"/>
      <c r="C313" s="9">
        <v>1227.4000000000001</v>
      </c>
      <c r="D313" s="9">
        <v>1227.4000000000001</v>
      </c>
      <c r="E313" s="44">
        <v>1227.4000000000001</v>
      </c>
      <c r="F313" s="40">
        <f t="shared" si="29"/>
        <v>1</v>
      </c>
      <c r="G313" s="40">
        <f t="shared" si="30"/>
        <v>1</v>
      </c>
    </row>
    <row r="314" spans="1:7" x14ac:dyDescent="0.25">
      <c r="A314" s="10" t="s">
        <v>74</v>
      </c>
      <c r="B314" s="12"/>
      <c r="C314" s="9">
        <v>1688.95</v>
      </c>
      <c r="D314" s="9">
        <v>1688.95</v>
      </c>
      <c r="E314" s="44">
        <v>1688.95</v>
      </c>
      <c r="F314" s="40">
        <f t="shared" si="29"/>
        <v>1</v>
      </c>
      <c r="G314" s="40">
        <f t="shared" si="30"/>
        <v>1</v>
      </c>
    </row>
    <row r="315" spans="1:7" x14ac:dyDescent="0.25">
      <c r="A315" s="10" t="s">
        <v>75</v>
      </c>
      <c r="B315" s="12"/>
      <c r="C315" s="9">
        <v>1550.4</v>
      </c>
      <c r="D315" s="9">
        <v>1550.4</v>
      </c>
      <c r="E315" s="44">
        <v>1550.4</v>
      </c>
      <c r="F315" s="40">
        <f t="shared" si="29"/>
        <v>1</v>
      </c>
      <c r="G315" s="40">
        <f t="shared" si="30"/>
        <v>1</v>
      </c>
    </row>
    <row r="316" spans="1:7" x14ac:dyDescent="0.25">
      <c r="A316" s="10" t="s">
        <v>76</v>
      </c>
      <c r="B316" s="12"/>
      <c r="C316" s="9">
        <v>608.6</v>
      </c>
      <c r="D316" s="9">
        <v>608.6</v>
      </c>
      <c r="E316" s="44">
        <v>525.88</v>
      </c>
      <c r="F316" s="40">
        <f t="shared" si="29"/>
        <v>0.8640814985211962</v>
      </c>
      <c r="G316" s="40">
        <f t="shared" si="30"/>
        <v>0.8640814985211962</v>
      </c>
    </row>
    <row r="317" spans="1:7" x14ac:dyDescent="0.25">
      <c r="A317" s="10" t="s">
        <v>77</v>
      </c>
      <c r="B317" s="12"/>
      <c r="C317" s="9">
        <v>608.17999999999995</v>
      </c>
      <c r="D317" s="9">
        <v>608.17999999999995</v>
      </c>
      <c r="E317" s="44">
        <v>608.17999999999995</v>
      </c>
      <c r="F317" s="40">
        <f t="shared" si="29"/>
        <v>1</v>
      </c>
      <c r="G317" s="40">
        <f t="shared" si="30"/>
        <v>1</v>
      </c>
    </row>
    <row r="318" spans="1:7" x14ac:dyDescent="0.25">
      <c r="A318" s="10" t="s">
        <v>78</v>
      </c>
      <c r="B318" s="12"/>
      <c r="C318" s="9">
        <v>1725.93</v>
      </c>
      <c r="D318" s="9">
        <v>1725.93</v>
      </c>
      <c r="E318" s="44">
        <v>1725.93</v>
      </c>
      <c r="F318" s="40">
        <f t="shared" si="29"/>
        <v>1</v>
      </c>
      <c r="G318" s="40">
        <f t="shared" si="30"/>
        <v>1</v>
      </c>
    </row>
    <row r="319" spans="1:7" x14ac:dyDescent="0.25">
      <c r="A319" s="10" t="s">
        <v>81</v>
      </c>
      <c r="B319" s="12"/>
      <c r="C319" s="9">
        <v>6366.58</v>
      </c>
      <c r="D319" s="9">
        <v>6366.58</v>
      </c>
      <c r="E319" s="44">
        <v>6195.12</v>
      </c>
      <c r="F319" s="40">
        <f t="shared" si="29"/>
        <v>0.97306874334415028</v>
      </c>
      <c r="G319" s="40">
        <f t="shared" si="30"/>
        <v>0.97306874334415028</v>
      </c>
    </row>
    <row r="320" spans="1:7" x14ac:dyDescent="0.25">
      <c r="A320" s="10" t="s">
        <v>79</v>
      </c>
      <c r="B320" s="12"/>
      <c r="C320" s="9">
        <v>1268.2</v>
      </c>
      <c r="D320" s="9">
        <v>1268.2</v>
      </c>
      <c r="E320" s="44">
        <v>1042.73</v>
      </c>
      <c r="F320" s="40">
        <f t="shared" si="29"/>
        <v>0.82221258476580983</v>
      </c>
      <c r="G320" s="40">
        <f t="shared" si="30"/>
        <v>0.82221258476580983</v>
      </c>
    </row>
    <row r="321" spans="1:7" ht="390" x14ac:dyDescent="0.25">
      <c r="A321" s="15" t="s">
        <v>29</v>
      </c>
      <c r="B321" s="27" t="s">
        <v>30</v>
      </c>
      <c r="C321" s="17">
        <f>SUM(C322:C335)</f>
        <v>387138</v>
      </c>
      <c r="D321" s="17">
        <f>SUM(D322:D335)</f>
        <v>371123.31999999995</v>
      </c>
      <c r="E321" s="17">
        <f>SUM(E322:E335)</f>
        <v>202902.96000000002</v>
      </c>
      <c r="F321" s="39">
        <f t="shared" si="29"/>
        <v>0.52411016226771856</v>
      </c>
      <c r="G321" s="39">
        <f t="shared" si="30"/>
        <v>0.54672651667375693</v>
      </c>
    </row>
    <row r="322" spans="1:7" x14ac:dyDescent="0.25">
      <c r="A322" s="10" t="s">
        <v>68</v>
      </c>
      <c r="B322" s="12"/>
      <c r="C322" s="9">
        <v>26097.85</v>
      </c>
      <c r="D322" s="9">
        <v>26097.85</v>
      </c>
      <c r="E322" s="44">
        <v>22943.13</v>
      </c>
      <c r="F322" s="40">
        <f t="shared" si="29"/>
        <v>0.87911954433028017</v>
      </c>
      <c r="G322" s="40">
        <f t="shared" si="30"/>
        <v>0.87911954433028017</v>
      </c>
    </row>
    <row r="323" spans="1:7" x14ac:dyDescent="0.25">
      <c r="A323" s="10" t="s">
        <v>69</v>
      </c>
      <c r="B323" s="12"/>
      <c r="C323" s="9">
        <v>18632.43</v>
      </c>
      <c r="D323" s="9">
        <v>18632.43</v>
      </c>
      <c r="E323" s="44">
        <v>7.99</v>
      </c>
      <c r="F323" s="40">
        <f t="shared" si="29"/>
        <v>4.2882222018276735E-4</v>
      </c>
      <c r="G323" s="40">
        <f t="shared" si="30"/>
        <v>4.2882222018276735E-4</v>
      </c>
    </row>
    <row r="324" spans="1:7" x14ac:dyDescent="0.25">
      <c r="A324" s="10" t="s">
        <v>70</v>
      </c>
      <c r="B324" s="12"/>
      <c r="C324" s="9">
        <v>11597.98</v>
      </c>
      <c r="D324" s="9">
        <v>11597.98</v>
      </c>
      <c r="E324" s="44">
        <v>0</v>
      </c>
      <c r="F324" s="40">
        <f t="shared" si="29"/>
        <v>0</v>
      </c>
      <c r="G324" s="40">
        <f t="shared" si="30"/>
        <v>0</v>
      </c>
    </row>
    <row r="325" spans="1:7" x14ac:dyDescent="0.25">
      <c r="A325" s="10" t="s">
        <v>71</v>
      </c>
      <c r="B325" s="12"/>
      <c r="C325" s="9">
        <v>14236.5</v>
      </c>
      <c r="D325" s="9">
        <v>14236.5</v>
      </c>
      <c r="E325" s="44">
        <v>14236.5</v>
      </c>
      <c r="F325" s="40">
        <f t="shared" si="29"/>
        <v>1</v>
      </c>
      <c r="G325" s="40">
        <f t="shared" si="30"/>
        <v>1</v>
      </c>
    </row>
    <row r="326" spans="1:7" ht="12.75" customHeight="1" x14ac:dyDescent="0.25">
      <c r="A326" s="10" t="s">
        <v>72</v>
      </c>
      <c r="B326" s="12"/>
      <c r="C326" s="9">
        <v>17286.82</v>
      </c>
      <c r="D326" s="9">
        <v>17286.82</v>
      </c>
      <c r="E326" s="44">
        <v>17286.82</v>
      </c>
      <c r="F326" s="40">
        <f t="shared" si="29"/>
        <v>1</v>
      </c>
      <c r="G326" s="40">
        <f t="shared" si="30"/>
        <v>1</v>
      </c>
    </row>
    <row r="327" spans="1:7" x14ac:dyDescent="0.25">
      <c r="A327" s="10" t="s">
        <v>73</v>
      </c>
      <c r="B327" s="12"/>
      <c r="C327" s="9">
        <v>19125.650000000001</v>
      </c>
      <c r="D327" s="9">
        <v>19125.650000000001</v>
      </c>
      <c r="E327" s="44">
        <v>19008.23</v>
      </c>
      <c r="F327" s="40">
        <f t="shared" si="29"/>
        <v>0.99386060081618133</v>
      </c>
      <c r="G327" s="40">
        <f t="shared" si="30"/>
        <v>0.99386060081618133</v>
      </c>
    </row>
    <row r="328" spans="1:7" x14ac:dyDescent="0.25">
      <c r="A328" s="10" t="s">
        <v>74</v>
      </c>
      <c r="B328" s="12"/>
      <c r="C328" s="9">
        <v>30144.21</v>
      </c>
      <c r="D328" s="9">
        <v>30144.21</v>
      </c>
      <c r="E328" s="44">
        <v>30140.76</v>
      </c>
      <c r="F328" s="40">
        <f t="shared" si="29"/>
        <v>0.99988555016037906</v>
      </c>
      <c r="G328" s="40">
        <f t="shared" si="30"/>
        <v>0.99988555016037906</v>
      </c>
    </row>
    <row r="329" spans="1:7" x14ac:dyDescent="0.25">
      <c r="A329" s="10" t="s">
        <v>75</v>
      </c>
      <c r="B329" s="12"/>
      <c r="C329" s="9">
        <v>28439.47</v>
      </c>
      <c r="D329" s="9">
        <v>28439.47</v>
      </c>
      <c r="E329" s="44">
        <v>26340.02</v>
      </c>
      <c r="F329" s="40">
        <f t="shared" si="29"/>
        <v>0.92617830079111885</v>
      </c>
      <c r="G329" s="40">
        <f t="shared" si="30"/>
        <v>0.92617830079111885</v>
      </c>
    </row>
    <row r="330" spans="1:7" x14ac:dyDescent="0.25">
      <c r="A330" s="10" t="s">
        <v>76</v>
      </c>
      <c r="B330" s="12"/>
      <c r="C330" s="9">
        <v>14945.31</v>
      </c>
      <c r="D330" s="9">
        <v>14945.31</v>
      </c>
      <c r="E330" s="44">
        <v>10738.24</v>
      </c>
      <c r="F330" s="40">
        <f t="shared" si="29"/>
        <v>0.71850232614780152</v>
      </c>
      <c r="G330" s="40">
        <f t="shared" si="30"/>
        <v>0.71850232614780152</v>
      </c>
    </row>
    <row r="331" spans="1:7" x14ac:dyDescent="0.25">
      <c r="A331" s="10" t="s">
        <v>77</v>
      </c>
      <c r="B331" s="12"/>
      <c r="C331" s="9">
        <v>10295.48</v>
      </c>
      <c r="D331" s="9">
        <v>10295.48</v>
      </c>
      <c r="E331" s="44">
        <v>10295.48</v>
      </c>
      <c r="F331" s="40">
        <f t="shared" si="29"/>
        <v>1</v>
      </c>
      <c r="G331" s="40">
        <f t="shared" si="30"/>
        <v>1</v>
      </c>
    </row>
    <row r="332" spans="1:7" x14ac:dyDescent="0.25">
      <c r="A332" s="10" t="s">
        <v>78</v>
      </c>
      <c r="B332" s="12"/>
      <c r="C332" s="9">
        <v>29500.28</v>
      </c>
      <c r="D332" s="9">
        <v>29500.28</v>
      </c>
      <c r="E332" s="44">
        <v>29500.2</v>
      </c>
      <c r="F332" s="40">
        <f t="shared" si="29"/>
        <v>0.99999728816133282</v>
      </c>
      <c r="G332" s="40">
        <f t="shared" si="30"/>
        <v>0.99999728816133282</v>
      </c>
    </row>
    <row r="333" spans="1:7" x14ac:dyDescent="0.25">
      <c r="A333" s="10" t="s">
        <v>81</v>
      </c>
      <c r="B333" s="12"/>
      <c r="C333" s="9">
        <v>123002.6</v>
      </c>
      <c r="D333" s="9">
        <v>123002.6</v>
      </c>
      <c r="E333" s="44">
        <v>600</v>
      </c>
      <c r="F333" s="40">
        <f t="shared" si="29"/>
        <v>4.8779456694411335E-3</v>
      </c>
      <c r="G333" s="40">
        <f t="shared" si="30"/>
        <v>4.8779456694411335E-3</v>
      </c>
    </row>
    <row r="334" spans="1:7" x14ac:dyDescent="0.25">
      <c r="A334" s="10" t="s">
        <v>79</v>
      </c>
      <c r="B334" s="12"/>
      <c r="C334" s="9">
        <v>24476.52</v>
      </c>
      <c r="D334" s="9">
        <v>24476.52</v>
      </c>
      <c r="E334" s="44">
        <v>21805.59</v>
      </c>
      <c r="F334" s="40">
        <f t="shared" si="29"/>
        <v>0.89087786989326911</v>
      </c>
      <c r="G334" s="40">
        <f t="shared" si="30"/>
        <v>0.89087786989326911</v>
      </c>
    </row>
    <row r="335" spans="1:7" x14ac:dyDescent="0.25">
      <c r="A335" s="10" t="s">
        <v>80</v>
      </c>
      <c r="B335" s="12"/>
      <c r="C335" s="9">
        <v>19356.900000000001</v>
      </c>
      <c r="D335" s="9">
        <v>3342.22</v>
      </c>
      <c r="E335" s="44">
        <v>0</v>
      </c>
      <c r="F335" s="40">
        <f t="shared" si="29"/>
        <v>0</v>
      </c>
      <c r="G335" s="40">
        <f t="shared" si="30"/>
        <v>0</v>
      </c>
    </row>
    <row r="336" spans="1:7" ht="242.25" customHeight="1" x14ac:dyDescent="0.25">
      <c r="A336" s="15" t="s">
        <v>31</v>
      </c>
      <c r="B336" s="27" t="s">
        <v>33</v>
      </c>
      <c r="C336" s="17">
        <f>SUM(C338:C351)</f>
        <v>3927392.6999999997</v>
      </c>
      <c r="D336" s="17">
        <f>SUM(D338:D351)</f>
        <v>3927392.6999999997</v>
      </c>
      <c r="E336" s="17">
        <f>SUM(E338:E351)</f>
        <v>2866090.6300000004</v>
      </c>
      <c r="F336" s="39">
        <f t="shared" si="29"/>
        <v>0.72976930216323943</v>
      </c>
      <c r="G336" s="39">
        <f t="shared" si="30"/>
        <v>0.72976930216323943</v>
      </c>
    </row>
    <row r="337" spans="1:7" x14ac:dyDescent="0.25">
      <c r="A337" s="29" t="s">
        <v>131</v>
      </c>
      <c r="B337" s="33"/>
      <c r="C337" s="42"/>
      <c r="D337" s="42"/>
      <c r="E337" s="42"/>
      <c r="F337" s="31" t="str">
        <f t="shared" si="29"/>
        <v/>
      </c>
      <c r="G337" s="31" t="str">
        <f t="shared" si="30"/>
        <v/>
      </c>
    </row>
    <row r="338" spans="1:7" x14ac:dyDescent="0.25">
      <c r="A338" s="10" t="s">
        <v>68</v>
      </c>
      <c r="B338" s="12"/>
      <c r="C338" s="9">
        <v>330170.3</v>
      </c>
      <c r="D338" s="9">
        <v>330170.3</v>
      </c>
      <c r="E338" s="44">
        <v>242290.1</v>
      </c>
      <c r="F338" s="40">
        <f t="shared" si="29"/>
        <v>0.73383372156732452</v>
      </c>
      <c r="G338" s="40">
        <f t="shared" si="30"/>
        <v>0.73383372156732452</v>
      </c>
    </row>
    <row r="339" spans="1:7" x14ac:dyDescent="0.25">
      <c r="A339" s="10" t="s">
        <v>69</v>
      </c>
      <c r="B339" s="12"/>
      <c r="C339" s="9">
        <v>224211.27</v>
      </c>
      <c r="D339" s="9">
        <v>224211.27</v>
      </c>
      <c r="E339" s="44">
        <v>162709.40999999997</v>
      </c>
      <c r="F339" s="40">
        <f t="shared" si="29"/>
        <v>0.72569683941400442</v>
      </c>
      <c r="G339" s="40">
        <f t="shared" si="30"/>
        <v>0.72569683941400442</v>
      </c>
    </row>
    <row r="340" spans="1:7" x14ac:dyDescent="0.25">
      <c r="A340" s="10" t="s">
        <v>70</v>
      </c>
      <c r="B340" s="12"/>
      <c r="C340" s="9">
        <v>142531.39000000001</v>
      </c>
      <c r="D340" s="9">
        <v>142531.39000000001</v>
      </c>
      <c r="E340" s="44">
        <v>105609.41</v>
      </c>
      <c r="F340" s="40">
        <f t="shared" si="29"/>
        <v>0.74095544848050665</v>
      </c>
      <c r="G340" s="40">
        <f t="shared" si="30"/>
        <v>0.74095544848050665</v>
      </c>
    </row>
    <row r="341" spans="1:7" x14ac:dyDescent="0.25">
      <c r="A341" s="10" t="s">
        <v>71</v>
      </c>
      <c r="B341" s="12"/>
      <c r="C341" s="9">
        <v>160190.62</v>
      </c>
      <c r="D341" s="9">
        <v>160190.62</v>
      </c>
      <c r="E341" s="44">
        <v>118413.16</v>
      </c>
      <c r="F341" s="40">
        <f t="shared" si="29"/>
        <v>0.73920158371320377</v>
      </c>
      <c r="G341" s="40">
        <f t="shared" si="30"/>
        <v>0.73920158371320377</v>
      </c>
    </row>
    <row r="342" spans="1:7" x14ac:dyDescent="0.25">
      <c r="A342" s="10" t="s">
        <v>72</v>
      </c>
      <c r="B342" s="12"/>
      <c r="C342" s="9">
        <v>184992.36</v>
      </c>
      <c r="D342" s="9">
        <v>184992.36</v>
      </c>
      <c r="E342" s="44">
        <v>137832.03</v>
      </c>
      <c r="F342" s="40">
        <f t="shared" si="29"/>
        <v>0.74506876932647381</v>
      </c>
      <c r="G342" s="40">
        <f t="shared" si="30"/>
        <v>0.74506876932647381</v>
      </c>
    </row>
    <row r="343" spans="1:7" x14ac:dyDescent="0.25">
      <c r="A343" s="10" t="s">
        <v>73</v>
      </c>
      <c r="B343" s="12"/>
      <c r="C343" s="9">
        <v>248874.38</v>
      </c>
      <c r="D343" s="9">
        <v>248874.38</v>
      </c>
      <c r="E343" s="44">
        <v>183304.90000000002</v>
      </c>
      <c r="F343" s="40">
        <f t="shared" si="29"/>
        <v>0.73653583787933508</v>
      </c>
      <c r="G343" s="40">
        <f t="shared" si="30"/>
        <v>0.73653583787933508</v>
      </c>
    </row>
    <row r="344" spans="1:7" x14ac:dyDescent="0.25">
      <c r="A344" s="10" t="s">
        <v>74</v>
      </c>
      <c r="B344" s="12"/>
      <c r="C344" s="9">
        <v>341934.77</v>
      </c>
      <c r="D344" s="9">
        <v>341934.77</v>
      </c>
      <c r="E344" s="44">
        <v>247695.45</v>
      </c>
      <c r="F344" s="40">
        <f t="shared" si="29"/>
        <v>0.72439386611662804</v>
      </c>
      <c r="G344" s="40">
        <f t="shared" si="30"/>
        <v>0.72439386611662804</v>
      </c>
    </row>
    <row r="345" spans="1:7" x14ac:dyDescent="0.25">
      <c r="A345" s="10" t="s">
        <v>75</v>
      </c>
      <c r="B345" s="12"/>
      <c r="C345" s="9">
        <v>259984.26</v>
      </c>
      <c r="D345" s="9">
        <v>259984.26</v>
      </c>
      <c r="E345" s="44">
        <v>195161.50999999998</v>
      </c>
      <c r="F345" s="40">
        <f t="shared" si="29"/>
        <v>0.75066663651099486</v>
      </c>
      <c r="G345" s="40">
        <f t="shared" si="30"/>
        <v>0.75066663651099486</v>
      </c>
    </row>
    <row r="346" spans="1:7" x14ac:dyDescent="0.25">
      <c r="A346" s="10" t="s">
        <v>76</v>
      </c>
      <c r="B346" s="12"/>
      <c r="C346" s="9">
        <v>130598.69</v>
      </c>
      <c r="D346" s="9">
        <v>130598.69</v>
      </c>
      <c r="E346" s="44">
        <v>96321.23000000001</v>
      </c>
      <c r="F346" s="40">
        <f t="shared" si="29"/>
        <v>0.73753595843878683</v>
      </c>
      <c r="G346" s="40">
        <f t="shared" si="30"/>
        <v>0.73753595843878683</v>
      </c>
    </row>
    <row r="347" spans="1:7" x14ac:dyDescent="0.25">
      <c r="A347" s="10" t="s">
        <v>77</v>
      </c>
      <c r="B347" s="12"/>
      <c r="C347" s="9">
        <v>150518.75</v>
      </c>
      <c r="D347" s="9">
        <v>150518.75</v>
      </c>
      <c r="E347" s="44">
        <v>110051.34</v>
      </c>
      <c r="F347" s="40">
        <f t="shared" si="29"/>
        <v>0.73114704978615619</v>
      </c>
      <c r="G347" s="40">
        <f t="shared" si="30"/>
        <v>0.73114704978615619</v>
      </c>
    </row>
    <row r="348" spans="1:7" x14ac:dyDescent="0.25">
      <c r="A348" s="10" t="s">
        <v>78</v>
      </c>
      <c r="B348" s="12"/>
      <c r="C348" s="9">
        <v>289106.21000000002</v>
      </c>
      <c r="D348" s="9">
        <v>289106.21000000002</v>
      </c>
      <c r="E348" s="44">
        <v>215227.61999999997</v>
      </c>
      <c r="F348" s="40">
        <f t="shared" si="29"/>
        <v>0.74445865413959789</v>
      </c>
      <c r="G348" s="40">
        <f t="shared" si="30"/>
        <v>0.74445865413959789</v>
      </c>
    </row>
    <row r="349" spans="1:7" x14ac:dyDescent="0.25">
      <c r="A349" s="10" t="s">
        <v>81</v>
      </c>
      <c r="B349" s="12"/>
      <c r="C349" s="9">
        <v>1200345.01</v>
      </c>
      <c r="D349" s="9">
        <v>1200345.01</v>
      </c>
      <c r="E349" s="44">
        <v>891185.32000000007</v>
      </c>
      <c r="F349" s="40">
        <f t="shared" si="29"/>
        <v>0.74244097536590759</v>
      </c>
      <c r="G349" s="40">
        <f t="shared" si="30"/>
        <v>0.74244097536590759</v>
      </c>
    </row>
    <row r="350" spans="1:7" x14ac:dyDescent="0.25">
      <c r="A350" s="10" t="s">
        <v>79</v>
      </c>
      <c r="B350" s="12"/>
      <c r="C350" s="9">
        <v>224660.77</v>
      </c>
      <c r="D350" s="9">
        <v>224660.77</v>
      </c>
      <c r="E350" s="44">
        <v>160289.15</v>
      </c>
      <c r="F350" s="40">
        <f t="shared" si="29"/>
        <v>0.71347191590236247</v>
      </c>
      <c r="G350" s="40">
        <f t="shared" si="30"/>
        <v>0.71347191590236247</v>
      </c>
    </row>
    <row r="351" spans="1:7" x14ac:dyDescent="0.25">
      <c r="A351" s="10" t="s">
        <v>80</v>
      </c>
      <c r="B351" s="12"/>
      <c r="C351" s="9">
        <v>39273.919999999998</v>
      </c>
      <c r="D351" s="9">
        <v>39273.919999999998</v>
      </c>
      <c r="E351" s="44">
        <v>0</v>
      </c>
      <c r="F351" s="40">
        <f t="shared" si="29"/>
        <v>0</v>
      </c>
      <c r="G351" s="40">
        <f t="shared" si="30"/>
        <v>0</v>
      </c>
    </row>
    <row r="352" spans="1:7" ht="225" x14ac:dyDescent="0.25">
      <c r="A352" s="15" t="s">
        <v>31</v>
      </c>
      <c r="B352" s="27" t="s">
        <v>32</v>
      </c>
      <c r="C352" s="17">
        <f>SUM(C354:C367)</f>
        <v>6300980.7799999993</v>
      </c>
      <c r="D352" s="17">
        <f>SUM(D354:D367)</f>
        <v>6300980.7799999993</v>
      </c>
      <c r="E352" s="17">
        <f>SUM(E354:E367)</f>
        <v>4588477.2499999991</v>
      </c>
      <c r="F352" s="39">
        <f t="shared" si="29"/>
        <v>0.72821635396259687</v>
      </c>
      <c r="G352" s="39">
        <f t="shared" si="30"/>
        <v>0.72821635396259687</v>
      </c>
    </row>
    <row r="353" spans="1:7" x14ac:dyDescent="0.25">
      <c r="A353" s="29" t="s">
        <v>132</v>
      </c>
      <c r="B353" s="33"/>
      <c r="C353" s="42"/>
      <c r="D353" s="42"/>
      <c r="E353" s="42"/>
      <c r="F353" s="31" t="str">
        <f t="shared" si="29"/>
        <v/>
      </c>
      <c r="G353" s="31" t="str">
        <f t="shared" si="30"/>
        <v/>
      </c>
    </row>
    <row r="354" spans="1:7" x14ac:dyDescent="0.25">
      <c r="A354" s="10" t="s">
        <v>68</v>
      </c>
      <c r="B354" s="13"/>
      <c r="C354" s="9">
        <v>573474.94999999995</v>
      </c>
      <c r="D354" s="9">
        <v>573474.94999999995</v>
      </c>
      <c r="E354" s="44">
        <v>422601.63</v>
      </c>
      <c r="F354" s="40">
        <f t="shared" si="29"/>
        <v>0.73691384427515105</v>
      </c>
      <c r="G354" s="40">
        <f t="shared" si="30"/>
        <v>0.73691384427515105</v>
      </c>
    </row>
    <row r="355" spans="1:7" x14ac:dyDescent="0.25">
      <c r="A355" s="10" t="s">
        <v>69</v>
      </c>
      <c r="B355" s="13"/>
      <c r="C355" s="9">
        <v>443803.78</v>
      </c>
      <c r="D355" s="9">
        <v>443803.78</v>
      </c>
      <c r="E355" s="44">
        <v>320060.65000000002</v>
      </c>
      <c r="F355" s="40">
        <f t="shared" si="29"/>
        <v>0.72117603414734321</v>
      </c>
      <c r="G355" s="40">
        <f t="shared" si="30"/>
        <v>0.72117603414734321</v>
      </c>
    </row>
    <row r="356" spans="1:7" x14ac:dyDescent="0.25">
      <c r="A356" s="10" t="s">
        <v>70</v>
      </c>
      <c r="B356" s="13"/>
      <c r="C356" s="9">
        <v>250624.45</v>
      </c>
      <c r="D356" s="9">
        <v>250624.45</v>
      </c>
      <c r="E356" s="44">
        <v>183493.7</v>
      </c>
      <c r="F356" s="40">
        <f t="shared" si="29"/>
        <v>0.73214604560728214</v>
      </c>
      <c r="G356" s="40">
        <f t="shared" si="30"/>
        <v>0.73214604560728214</v>
      </c>
    </row>
    <row r="357" spans="1:7" x14ac:dyDescent="0.25">
      <c r="A357" s="10" t="s">
        <v>71</v>
      </c>
      <c r="B357" s="13"/>
      <c r="C357" s="9">
        <v>274435.14</v>
      </c>
      <c r="D357" s="9">
        <v>274435.14</v>
      </c>
      <c r="E357" s="44">
        <v>202681.82</v>
      </c>
      <c r="F357" s="40">
        <f t="shared" si="29"/>
        <v>0.73854179169620915</v>
      </c>
      <c r="G357" s="40">
        <f t="shared" si="30"/>
        <v>0.73854179169620915</v>
      </c>
    </row>
    <row r="358" spans="1:7" ht="15" customHeight="1" x14ac:dyDescent="0.25">
      <c r="A358" s="10" t="s">
        <v>72</v>
      </c>
      <c r="B358" s="13"/>
      <c r="C358" s="9">
        <v>377342.01</v>
      </c>
      <c r="D358" s="9">
        <v>377342.01</v>
      </c>
      <c r="E358" s="44">
        <v>276841.02</v>
      </c>
      <c r="F358" s="40">
        <f t="shared" si="29"/>
        <v>0.73366074453252639</v>
      </c>
      <c r="G358" s="40">
        <f t="shared" si="30"/>
        <v>0.73366074453252639</v>
      </c>
    </row>
    <row r="359" spans="1:7" x14ac:dyDescent="0.25">
      <c r="A359" s="10" t="s">
        <v>73</v>
      </c>
      <c r="B359" s="13"/>
      <c r="C359" s="9">
        <v>409420.79999999999</v>
      </c>
      <c r="D359" s="9">
        <v>409420.79999999999</v>
      </c>
      <c r="E359" s="44">
        <v>301944.27</v>
      </c>
      <c r="F359" s="40">
        <f t="shared" si="29"/>
        <v>0.73749128036484723</v>
      </c>
      <c r="G359" s="40">
        <f t="shared" si="30"/>
        <v>0.73749128036484723</v>
      </c>
    </row>
    <row r="360" spans="1:7" x14ac:dyDescent="0.25">
      <c r="A360" s="10" t="s">
        <v>74</v>
      </c>
      <c r="B360" s="13"/>
      <c r="C360" s="9">
        <v>565165.07999999996</v>
      </c>
      <c r="D360" s="9">
        <v>565165.07999999996</v>
      </c>
      <c r="E360" s="44">
        <v>413450.11</v>
      </c>
      <c r="F360" s="40">
        <f t="shared" si="29"/>
        <v>0.73155636225790877</v>
      </c>
      <c r="G360" s="40">
        <f t="shared" si="30"/>
        <v>0.73155636225790877</v>
      </c>
    </row>
    <row r="361" spans="1:7" x14ac:dyDescent="0.25">
      <c r="A361" s="10" t="s">
        <v>75</v>
      </c>
      <c r="B361" s="13"/>
      <c r="C361" s="9">
        <v>511970.48</v>
      </c>
      <c r="D361" s="9">
        <v>511970.48</v>
      </c>
      <c r="E361" s="44">
        <v>381563.42000000004</v>
      </c>
      <c r="F361" s="40">
        <f t="shared" si="29"/>
        <v>0.74528402496956481</v>
      </c>
      <c r="G361" s="40">
        <f t="shared" si="30"/>
        <v>0.74528402496956481</v>
      </c>
    </row>
    <row r="362" spans="1:7" x14ac:dyDescent="0.25">
      <c r="A362" s="10" t="s">
        <v>76</v>
      </c>
      <c r="B362" s="13"/>
      <c r="C362" s="9">
        <v>271189.34000000003</v>
      </c>
      <c r="D362" s="9">
        <v>271189.34000000003</v>
      </c>
      <c r="E362" s="44">
        <v>197699.86</v>
      </c>
      <c r="F362" s="40">
        <f t="shared" si="29"/>
        <v>0.7290104397171363</v>
      </c>
      <c r="G362" s="40">
        <f t="shared" si="30"/>
        <v>0.7290104397171363</v>
      </c>
    </row>
    <row r="363" spans="1:7" x14ac:dyDescent="0.25">
      <c r="A363" s="10" t="s">
        <v>77</v>
      </c>
      <c r="B363" s="13"/>
      <c r="C363" s="9">
        <v>289029.73</v>
      </c>
      <c r="D363" s="9">
        <v>289029.73</v>
      </c>
      <c r="E363" s="44">
        <v>212402.53000000003</v>
      </c>
      <c r="F363" s="40">
        <f t="shared" si="29"/>
        <v>0.7348812525272056</v>
      </c>
      <c r="G363" s="40">
        <f t="shared" si="30"/>
        <v>0.7348812525272056</v>
      </c>
    </row>
    <row r="364" spans="1:7" x14ac:dyDescent="0.25">
      <c r="A364" s="10" t="s">
        <v>78</v>
      </c>
      <c r="B364" s="13"/>
      <c r="C364" s="9">
        <v>414213.58</v>
      </c>
      <c r="D364" s="9">
        <v>414213.58</v>
      </c>
      <c r="E364" s="44">
        <v>306539.15000000002</v>
      </c>
      <c r="F364" s="40">
        <f t="shared" si="29"/>
        <v>0.74005094183536912</v>
      </c>
      <c r="G364" s="40">
        <f t="shared" si="30"/>
        <v>0.74005094183536912</v>
      </c>
    </row>
    <row r="365" spans="1:7" x14ac:dyDescent="0.25">
      <c r="A365" s="10" t="s">
        <v>81</v>
      </c>
      <c r="B365" s="13"/>
      <c r="C365" s="9">
        <v>1563192.09</v>
      </c>
      <c r="D365" s="9">
        <v>1563192.09</v>
      </c>
      <c r="E365" s="44">
        <v>1154082.99</v>
      </c>
      <c r="F365" s="40">
        <f t="shared" si="29"/>
        <v>0.73828609892722774</v>
      </c>
      <c r="G365" s="40">
        <f t="shared" si="30"/>
        <v>0.73828609892722774</v>
      </c>
    </row>
    <row r="366" spans="1:7" x14ac:dyDescent="0.25">
      <c r="A366" s="10" t="s">
        <v>79</v>
      </c>
      <c r="B366" s="13"/>
      <c r="C366" s="9">
        <v>294109.53999999998</v>
      </c>
      <c r="D366" s="9">
        <v>294109.53999999998</v>
      </c>
      <c r="E366" s="44">
        <v>215116.09999999998</v>
      </c>
      <c r="F366" s="40">
        <f t="shared" ref="F366:F429" si="31">IFERROR(E366/C366,"")</f>
        <v>0.73141490072032345</v>
      </c>
      <c r="G366" s="40">
        <f t="shared" ref="G366:G429" si="32">IFERROR(E366/D366,"")</f>
        <v>0.73141490072032345</v>
      </c>
    </row>
    <row r="367" spans="1:7" x14ac:dyDescent="0.25">
      <c r="A367" s="10" t="s">
        <v>80</v>
      </c>
      <c r="B367" s="13"/>
      <c r="C367" s="9">
        <v>63009.81</v>
      </c>
      <c r="D367" s="9">
        <v>63009.81</v>
      </c>
      <c r="E367" s="44">
        <v>0</v>
      </c>
      <c r="F367" s="40">
        <f t="shared" si="31"/>
        <v>0</v>
      </c>
      <c r="G367" s="40">
        <f t="shared" si="32"/>
        <v>0</v>
      </c>
    </row>
    <row r="368" spans="1:7" ht="75" x14ac:dyDescent="0.25">
      <c r="A368" s="15" t="s">
        <v>34</v>
      </c>
      <c r="B368" s="27" t="s">
        <v>328</v>
      </c>
      <c r="C368" s="17">
        <f>SUM(C369:C381)</f>
        <v>743001.52</v>
      </c>
      <c r="D368" s="17">
        <f>SUM(D369:D381)</f>
        <v>743001.52</v>
      </c>
      <c r="E368" s="17">
        <f>SUM(E369:E381)</f>
        <v>514435.33999999997</v>
      </c>
      <c r="F368" s="39">
        <f t="shared" si="31"/>
        <v>0.69237454588249014</v>
      </c>
      <c r="G368" s="39">
        <f t="shared" si="32"/>
        <v>0.69237454588249014</v>
      </c>
    </row>
    <row r="369" spans="1:7" x14ac:dyDescent="0.25">
      <c r="A369" s="10" t="s">
        <v>68</v>
      </c>
      <c r="B369" s="13"/>
      <c r="C369" s="9">
        <v>76557.600000000006</v>
      </c>
      <c r="D369" s="9">
        <v>76557.600000000006</v>
      </c>
      <c r="E369" s="9">
        <v>51584.26</v>
      </c>
      <c r="F369" s="40">
        <f t="shared" si="31"/>
        <v>0.67379672299027138</v>
      </c>
      <c r="G369" s="40">
        <f t="shared" si="32"/>
        <v>0.67379672299027138</v>
      </c>
    </row>
    <row r="370" spans="1:7" x14ac:dyDescent="0.25">
      <c r="A370" s="10" t="s">
        <v>69</v>
      </c>
      <c r="B370" s="13"/>
      <c r="C370" s="9">
        <v>58121.279999999999</v>
      </c>
      <c r="D370" s="9">
        <v>58121.279999999999</v>
      </c>
      <c r="E370" s="9">
        <v>41612.639999999999</v>
      </c>
      <c r="F370" s="40">
        <f t="shared" si="31"/>
        <v>0.71596220867812965</v>
      </c>
      <c r="G370" s="40">
        <f t="shared" si="32"/>
        <v>0.71596220867812965</v>
      </c>
    </row>
    <row r="371" spans="1:7" x14ac:dyDescent="0.25">
      <c r="A371" s="10" t="s">
        <v>70</v>
      </c>
      <c r="B371" s="13"/>
      <c r="C371" s="9">
        <v>34529.040000000001</v>
      </c>
      <c r="D371" s="9">
        <v>34529.040000000001</v>
      </c>
      <c r="E371" s="9">
        <v>25238.19</v>
      </c>
      <c r="F371" s="40">
        <f t="shared" si="31"/>
        <v>0.73092648970258067</v>
      </c>
      <c r="G371" s="40">
        <f t="shared" si="32"/>
        <v>0.73092648970258067</v>
      </c>
    </row>
    <row r="372" spans="1:7" x14ac:dyDescent="0.25">
      <c r="A372" s="10" t="s">
        <v>71</v>
      </c>
      <c r="B372" s="13"/>
      <c r="C372" s="9">
        <v>32810.400000000001</v>
      </c>
      <c r="D372" s="9">
        <v>32810.400000000001</v>
      </c>
      <c r="E372" s="9">
        <v>23930.16</v>
      </c>
      <c r="F372" s="40">
        <f t="shared" si="31"/>
        <v>0.72934679248043299</v>
      </c>
      <c r="G372" s="40">
        <f t="shared" si="32"/>
        <v>0.72934679248043299</v>
      </c>
    </row>
    <row r="373" spans="1:7" ht="15" customHeight="1" x14ac:dyDescent="0.25">
      <c r="A373" s="10" t="s">
        <v>72</v>
      </c>
      <c r="B373" s="13"/>
      <c r="C373" s="9">
        <v>45778.32</v>
      </c>
      <c r="D373" s="9">
        <v>45778.32</v>
      </c>
      <c r="E373" s="9">
        <v>30665.68</v>
      </c>
      <c r="F373" s="40">
        <f t="shared" si="31"/>
        <v>0.66987342480021117</v>
      </c>
      <c r="G373" s="40">
        <f t="shared" si="32"/>
        <v>0.66987342480021117</v>
      </c>
    </row>
    <row r="374" spans="1:7" x14ac:dyDescent="0.25">
      <c r="A374" s="10" t="s">
        <v>73</v>
      </c>
      <c r="B374" s="13"/>
      <c r="C374" s="9">
        <v>54684</v>
      </c>
      <c r="D374" s="9">
        <v>54684</v>
      </c>
      <c r="E374" s="9">
        <v>39501.31</v>
      </c>
      <c r="F374" s="40">
        <f t="shared" si="31"/>
        <v>0.72235589934898692</v>
      </c>
      <c r="G374" s="40">
        <f t="shared" si="32"/>
        <v>0.72235589934898692</v>
      </c>
    </row>
    <row r="375" spans="1:7" x14ac:dyDescent="0.25">
      <c r="A375" s="10" t="s">
        <v>74</v>
      </c>
      <c r="B375" s="13"/>
      <c r="C375" s="9">
        <v>73589.039999999994</v>
      </c>
      <c r="D375" s="9">
        <v>73589.039999999994</v>
      </c>
      <c r="E375" s="9">
        <v>53654.44</v>
      </c>
      <c r="F375" s="40">
        <f t="shared" si="31"/>
        <v>0.72910911733595118</v>
      </c>
      <c r="G375" s="40">
        <f t="shared" si="32"/>
        <v>0.72910911733595118</v>
      </c>
    </row>
    <row r="376" spans="1:7" x14ac:dyDescent="0.25">
      <c r="A376" s="10" t="s">
        <v>75</v>
      </c>
      <c r="B376" s="13"/>
      <c r="C376" s="9">
        <v>64995.839999999997</v>
      </c>
      <c r="D376" s="9">
        <v>64995.839999999997</v>
      </c>
      <c r="E376" s="9">
        <v>43330.559999999998</v>
      </c>
      <c r="F376" s="40">
        <f t="shared" si="31"/>
        <v>0.66666666666666663</v>
      </c>
      <c r="G376" s="40">
        <f t="shared" si="32"/>
        <v>0.66666666666666663</v>
      </c>
    </row>
    <row r="377" spans="1:7" x14ac:dyDescent="0.25">
      <c r="A377" s="10" t="s">
        <v>76</v>
      </c>
      <c r="B377" s="13"/>
      <c r="C377" s="9">
        <v>30154.32</v>
      </c>
      <c r="D377" s="9">
        <v>30154.32</v>
      </c>
      <c r="E377" s="9">
        <v>21806.66</v>
      </c>
      <c r="F377" s="40">
        <f t="shared" si="31"/>
        <v>0.72316868694104197</v>
      </c>
      <c r="G377" s="40">
        <f t="shared" si="32"/>
        <v>0.72316868694104197</v>
      </c>
    </row>
    <row r="378" spans="1:7" x14ac:dyDescent="0.25">
      <c r="A378" s="10" t="s">
        <v>77</v>
      </c>
      <c r="B378" s="13"/>
      <c r="C378" s="9">
        <v>34060.32</v>
      </c>
      <c r="D378" s="9">
        <v>34060.32</v>
      </c>
      <c r="E378" s="9">
        <v>25489</v>
      </c>
      <c r="F378" s="40">
        <f t="shared" si="31"/>
        <v>0.748348811755145</v>
      </c>
      <c r="G378" s="40">
        <f t="shared" si="32"/>
        <v>0.748348811755145</v>
      </c>
    </row>
    <row r="379" spans="1:7" x14ac:dyDescent="0.25">
      <c r="A379" s="10" t="s">
        <v>78</v>
      </c>
      <c r="B379" s="13"/>
      <c r="C379" s="9">
        <v>60933.599999999999</v>
      </c>
      <c r="D379" s="9">
        <v>60933.599999999999</v>
      </c>
      <c r="E379" s="9">
        <v>43963.6</v>
      </c>
      <c r="F379" s="40">
        <f t="shared" si="31"/>
        <v>0.72150012472593117</v>
      </c>
      <c r="G379" s="40">
        <f t="shared" si="32"/>
        <v>0.72150012472593117</v>
      </c>
    </row>
    <row r="380" spans="1:7" x14ac:dyDescent="0.25">
      <c r="A380" s="10" t="s">
        <v>81</v>
      </c>
      <c r="B380" s="13"/>
      <c r="C380" s="9">
        <v>132259.35999999999</v>
      </c>
      <c r="D380" s="9">
        <v>132259.35999999999</v>
      </c>
      <c r="E380" s="9">
        <v>81178.33</v>
      </c>
      <c r="F380" s="40">
        <f t="shared" si="31"/>
        <v>0.6137813611074483</v>
      </c>
      <c r="G380" s="40">
        <f t="shared" si="32"/>
        <v>0.6137813611074483</v>
      </c>
    </row>
    <row r="381" spans="1:7" x14ac:dyDescent="0.25">
      <c r="A381" s="10" t="s">
        <v>79</v>
      </c>
      <c r="B381" s="13"/>
      <c r="C381" s="9">
        <v>44528.4</v>
      </c>
      <c r="D381" s="9">
        <v>44528.4</v>
      </c>
      <c r="E381" s="9">
        <v>32480.51</v>
      </c>
      <c r="F381" s="40">
        <f t="shared" si="31"/>
        <v>0.72943357497686867</v>
      </c>
      <c r="G381" s="40">
        <f t="shared" si="32"/>
        <v>0.72943357497686867</v>
      </c>
    </row>
    <row r="382" spans="1:7" ht="225" x14ac:dyDescent="0.25">
      <c r="A382" s="15" t="s">
        <v>31</v>
      </c>
      <c r="B382" s="27" t="s">
        <v>36</v>
      </c>
      <c r="C382" s="17">
        <f>SUM(C384:C396)</f>
        <v>292950.28999999998</v>
      </c>
      <c r="D382" s="17">
        <f>SUM(D384:D396)</f>
        <v>292950.28999999998</v>
      </c>
      <c r="E382" s="17">
        <f>SUM(E384:E396)</f>
        <v>207261.32000000004</v>
      </c>
      <c r="F382" s="39">
        <f t="shared" si="31"/>
        <v>0.7074965517187235</v>
      </c>
      <c r="G382" s="39">
        <f t="shared" si="32"/>
        <v>0.7074965517187235</v>
      </c>
    </row>
    <row r="383" spans="1:7" x14ac:dyDescent="0.25">
      <c r="A383" s="29" t="s">
        <v>133</v>
      </c>
      <c r="B383" s="33"/>
      <c r="C383" s="42"/>
      <c r="D383" s="42"/>
      <c r="E383" s="42"/>
      <c r="F383" s="31" t="str">
        <f t="shared" si="31"/>
        <v/>
      </c>
      <c r="G383" s="31" t="str">
        <f t="shared" si="32"/>
        <v/>
      </c>
    </row>
    <row r="384" spans="1:7" x14ac:dyDescent="0.25">
      <c r="A384" s="10" t="s">
        <v>68</v>
      </c>
      <c r="B384" s="13"/>
      <c r="C384" s="9">
        <v>32019.02</v>
      </c>
      <c r="D384" s="9">
        <v>32019.02</v>
      </c>
      <c r="E384" s="9">
        <v>23227.850000000002</v>
      </c>
      <c r="F384" s="40">
        <f t="shared" si="31"/>
        <v>0.7254391296173337</v>
      </c>
      <c r="G384" s="40">
        <f t="shared" si="32"/>
        <v>0.7254391296173337</v>
      </c>
    </row>
    <row r="385" spans="1:7" x14ac:dyDescent="0.25">
      <c r="A385" s="10" t="s">
        <v>69</v>
      </c>
      <c r="B385" s="1"/>
      <c r="C385" s="34">
        <v>19298.07</v>
      </c>
      <c r="D385" s="34">
        <v>19298.07</v>
      </c>
      <c r="E385" s="34">
        <v>13351.58</v>
      </c>
      <c r="F385" s="40">
        <f t="shared" si="31"/>
        <v>0.69186089593415301</v>
      </c>
      <c r="G385" s="40">
        <f t="shared" si="32"/>
        <v>0.69186089593415301</v>
      </c>
    </row>
    <row r="386" spans="1:7" x14ac:dyDescent="0.25">
      <c r="A386" s="10" t="s">
        <v>70</v>
      </c>
      <c r="B386" s="13"/>
      <c r="C386" s="9">
        <v>18059.259999999998</v>
      </c>
      <c r="D386" s="9">
        <v>18059.259999999998</v>
      </c>
      <c r="E386" s="9">
        <v>13426.9</v>
      </c>
      <c r="F386" s="40">
        <f t="shared" si="31"/>
        <v>0.7434911508001989</v>
      </c>
      <c r="G386" s="40">
        <f t="shared" si="32"/>
        <v>0.7434911508001989</v>
      </c>
    </row>
    <row r="387" spans="1:7" x14ac:dyDescent="0.25">
      <c r="A387" s="10" t="s">
        <v>71</v>
      </c>
      <c r="B387" s="1"/>
      <c r="C387" s="34">
        <v>13887.44</v>
      </c>
      <c r="D387" s="34">
        <v>13887.44</v>
      </c>
      <c r="E387" s="34">
        <v>9794.89</v>
      </c>
      <c r="F387" s="40">
        <f t="shared" si="31"/>
        <v>0.7053056574861889</v>
      </c>
      <c r="G387" s="40">
        <f t="shared" si="32"/>
        <v>0.7053056574861889</v>
      </c>
    </row>
    <row r="388" spans="1:7" ht="15" customHeight="1" x14ac:dyDescent="0.25">
      <c r="A388" s="10" t="s">
        <v>72</v>
      </c>
      <c r="B388" s="13"/>
      <c r="C388" s="9">
        <v>18653.689999999999</v>
      </c>
      <c r="D388" s="9">
        <v>18653.689999999999</v>
      </c>
      <c r="E388" s="9">
        <v>12672.32</v>
      </c>
      <c r="F388" s="40">
        <f t="shared" si="31"/>
        <v>0.67934655288042212</v>
      </c>
      <c r="G388" s="40">
        <f t="shared" si="32"/>
        <v>0.67934655288042212</v>
      </c>
    </row>
    <row r="389" spans="1:7" x14ac:dyDescent="0.25">
      <c r="A389" s="10" t="s">
        <v>73</v>
      </c>
      <c r="B389" s="1"/>
      <c r="C389" s="34">
        <v>40804.839999999997</v>
      </c>
      <c r="D389" s="34">
        <v>40804.839999999997</v>
      </c>
      <c r="E389" s="34">
        <v>29457.5</v>
      </c>
      <c r="F389" s="40">
        <f t="shared" si="31"/>
        <v>0.72191191044983882</v>
      </c>
      <c r="G389" s="40">
        <f t="shared" si="32"/>
        <v>0.72191191044983882</v>
      </c>
    </row>
    <row r="390" spans="1:7" x14ac:dyDescent="0.25">
      <c r="A390" s="10" t="s">
        <v>74</v>
      </c>
      <c r="B390" s="13"/>
      <c r="C390" s="9">
        <v>33609.47</v>
      </c>
      <c r="D390" s="9">
        <v>33609.47</v>
      </c>
      <c r="E390" s="9">
        <v>24141.78</v>
      </c>
      <c r="F390" s="40">
        <f t="shared" si="31"/>
        <v>0.71830290688904042</v>
      </c>
      <c r="G390" s="40">
        <f t="shared" si="32"/>
        <v>0.71830290688904042</v>
      </c>
    </row>
    <row r="391" spans="1:7" x14ac:dyDescent="0.25">
      <c r="A391" s="10" t="s">
        <v>75</v>
      </c>
      <c r="B391" s="1"/>
      <c r="C391" s="34">
        <v>29771.11</v>
      </c>
      <c r="D391" s="34">
        <v>29771.11</v>
      </c>
      <c r="E391" s="34">
        <v>21495.08</v>
      </c>
      <c r="F391" s="40">
        <f t="shared" si="31"/>
        <v>0.72201137277044769</v>
      </c>
      <c r="G391" s="40">
        <f t="shared" si="32"/>
        <v>0.72201137277044769</v>
      </c>
    </row>
    <row r="392" spans="1:7" x14ac:dyDescent="0.25">
      <c r="A392" s="10" t="s">
        <v>76</v>
      </c>
      <c r="B392" s="13"/>
      <c r="C392" s="9">
        <v>16299.63</v>
      </c>
      <c r="D392" s="9">
        <v>16299.63</v>
      </c>
      <c r="E392" s="9">
        <v>10869.890000000001</v>
      </c>
      <c r="F392" s="40">
        <f t="shared" si="31"/>
        <v>0.66687955493468265</v>
      </c>
      <c r="G392" s="40">
        <f t="shared" si="32"/>
        <v>0.66687955493468265</v>
      </c>
    </row>
    <row r="393" spans="1:7" x14ac:dyDescent="0.25">
      <c r="A393" s="10" t="s">
        <v>77</v>
      </c>
      <c r="B393" s="1"/>
      <c r="C393" s="34">
        <v>17813.03</v>
      </c>
      <c r="D393" s="34">
        <v>17813.03</v>
      </c>
      <c r="E393" s="34">
        <v>12737.38</v>
      </c>
      <c r="F393" s="40">
        <f t="shared" si="31"/>
        <v>0.71505970629365134</v>
      </c>
      <c r="G393" s="40">
        <f t="shared" si="32"/>
        <v>0.71505970629365134</v>
      </c>
    </row>
    <row r="394" spans="1:7" x14ac:dyDescent="0.25">
      <c r="A394" s="10" t="s">
        <v>78</v>
      </c>
      <c r="B394" s="13"/>
      <c r="C394" s="9">
        <v>16471.689999999999</v>
      </c>
      <c r="D394" s="9">
        <v>16471.689999999999</v>
      </c>
      <c r="E394" s="9">
        <v>12058.08</v>
      </c>
      <c r="F394" s="40">
        <f t="shared" si="31"/>
        <v>0.73204874545356313</v>
      </c>
      <c r="G394" s="40">
        <f t="shared" si="32"/>
        <v>0.73204874545356313</v>
      </c>
    </row>
    <row r="395" spans="1:7" x14ac:dyDescent="0.25">
      <c r="A395" s="10" t="s">
        <v>81</v>
      </c>
      <c r="B395" s="1"/>
      <c r="C395" s="34">
        <v>28032.75</v>
      </c>
      <c r="D395" s="34">
        <v>28032.75</v>
      </c>
      <c r="E395" s="34">
        <v>19452.11</v>
      </c>
      <c r="F395" s="40">
        <f t="shared" si="31"/>
        <v>0.69390659139756183</v>
      </c>
      <c r="G395" s="40">
        <f t="shared" si="32"/>
        <v>0.69390659139756183</v>
      </c>
    </row>
    <row r="396" spans="1:7" x14ac:dyDescent="0.25">
      <c r="A396" s="10" t="s">
        <v>79</v>
      </c>
      <c r="B396" s="13"/>
      <c r="C396" s="9">
        <v>8230.2900000000009</v>
      </c>
      <c r="D396" s="9">
        <v>8230.2900000000009</v>
      </c>
      <c r="E396" s="9">
        <v>4575.96</v>
      </c>
      <c r="F396" s="40">
        <f t="shared" si="31"/>
        <v>0.55599012914490253</v>
      </c>
      <c r="G396" s="40">
        <f t="shared" si="32"/>
        <v>0.55599012914490253</v>
      </c>
    </row>
    <row r="397" spans="1:7" ht="90" x14ac:dyDescent="0.25">
      <c r="A397" s="35" t="s">
        <v>37</v>
      </c>
      <c r="B397" s="27" t="s">
        <v>38</v>
      </c>
      <c r="C397" s="17">
        <f>SUM(C398:C410)</f>
        <v>192589.89999999997</v>
      </c>
      <c r="D397" s="17">
        <f>SUM(D398:D410)</f>
        <v>192589.89999999997</v>
      </c>
      <c r="E397" s="17">
        <f>SUM(E398:E410)</f>
        <v>129152.42</v>
      </c>
      <c r="F397" s="39">
        <f t="shared" si="31"/>
        <v>0.67060847946854962</v>
      </c>
      <c r="G397" s="39">
        <f t="shared" si="32"/>
        <v>0.67060847946854962</v>
      </c>
    </row>
    <row r="398" spans="1:7" x14ac:dyDescent="0.25">
      <c r="A398" s="10" t="s">
        <v>68</v>
      </c>
      <c r="B398" s="13"/>
      <c r="C398" s="9">
        <v>11484.72</v>
      </c>
      <c r="D398" s="9">
        <v>11484.72</v>
      </c>
      <c r="E398" s="44">
        <v>6981.2</v>
      </c>
      <c r="F398" s="40">
        <f t="shared" si="31"/>
        <v>0.60786854185387196</v>
      </c>
      <c r="G398" s="40">
        <f t="shared" si="32"/>
        <v>0.60786854185387196</v>
      </c>
    </row>
    <row r="399" spans="1:7" x14ac:dyDescent="0.25">
      <c r="A399" s="10" t="s">
        <v>69</v>
      </c>
      <c r="B399" s="13"/>
      <c r="C399" s="9">
        <v>5963.22</v>
      </c>
      <c r="D399" s="9">
        <v>7012.22</v>
      </c>
      <c r="E399" s="44">
        <v>4872.0600000000004</v>
      </c>
      <c r="F399" s="40">
        <f t="shared" si="31"/>
        <v>0.81701832231579585</v>
      </c>
      <c r="G399" s="40">
        <f t="shared" si="32"/>
        <v>0.69479565672497445</v>
      </c>
    </row>
    <row r="400" spans="1:7" x14ac:dyDescent="0.25">
      <c r="A400" s="10" t="s">
        <v>70</v>
      </c>
      <c r="B400" s="13"/>
      <c r="C400" s="9">
        <v>7288.38</v>
      </c>
      <c r="D400" s="9">
        <v>6288.38</v>
      </c>
      <c r="E400" s="44">
        <v>4198.09</v>
      </c>
      <c r="F400" s="40">
        <f t="shared" si="31"/>
        <v>0.57599768398464402</v>
      </c>
      <c r="G400" s="40">
        <f t="shared" si="32"/>
        <v>0.66759483364554939</v>
      </c>
    </row>
    <row r="401" spans="1:7" x14ac:dyDescent="0.25">
      <c r="A401" s="10" t="s">
        <v>71</v>
      </c>
      <c r="B401" s="13"/>
      <c r="C401" s="9">
        <v>22527.72</v>
      </c>
      <c r="D401" s="9">
        <v>22527.72</v>
      </c>
      <c r="E401" s="44">
        <v>13620.17</v>
      </c>
      <c r="F401" s="40">
        <f t="shared" si="31"/>
        <v>0.60459602658413725</v>
      </c>
      <c r="G401" s="40">
        <f t="shared" si="32"/>
        <v>0.60459602658413725</v>
      </c>
    </row>
    <row r="402" spans="1:7" ht="15" customHeight="1" x14ac:dyDescent="0.25">
      <c r="A402" s="10" t="s">
        <v>72</v>
      </c>
      <c r="B402" s="13"/>
      <c r="C402" s="9">
        <v>14797.62</v>
      </c>
      <c r="D402" s="9">
        <v>14797.62</v>
      </c>
      <c r="E402" s="44">
        <v>10827.14</v>
      </c>
      <c r="F402" s="40">
        <f t="shared" si="31"/>
        <v>0.73168117575664182</v>
      </c>
      <c r="G402" s="40">
        <f t="shared" si="32"/>
        <v>0.73168117575664182</v>
      </c>
    </row>
    <row r="403" spans="1:7" x14ac:dyDescent="0.25">
      <c r="A403" s="10" t="s">
        <v>73</v>
      </c>
      <c r="B403" s="13"/>
      <c r="C403" s="9">
        <v>8392.68</v>
      </c>
      <c r="D403" s="9">
        <v>9201.68</v>
      </c>
      <c r="E403" s="44">
        <v>6928.88</v>
      </c>
      <c r="F403" s="40">
        <f t="shared" si="31"/>
        <v>0.82558610598759874</v>
      </c>
      <c r="G403" s="40">
        <f t="shared" si="32"/>
        <v>0.75300162579007313</v>
      </c>
    </row>
    <row r="404" spans="1:7" x14ac:dyDescent="0.25">
      <c r="A404" s="10" t="s">
        <v>74</v>
      </c>
      <c r="B404" s="13"/>
      <c r="C404" s="9">
        <v>12809.88</v>
      </c>
      <c r="D404" s="9">
        <v>12980.88</v>
      </c>
      <c r="E404" s="44">
        <v>9762.19</v>
      </c>
      <c r="F404" s="40">
        <f t="shared" si="31"/>
        <v>0.76208286104163359</v>
      </c>
      <c r="G404" s="40">
        <f t="shared" si="32"/>
        <v>0.75204377515237808</v>
      </c>
    </row>
    <row r="405" spans="1:7" x14ac:dyDescent="0.25">
      <c r="A405" s="10" t="s">
        <v>75</v>
      </c>
      <c r="B405" s="13"/>
      <c r="C405" s="9">
        <v>15901.92</v>
      </c>
      <c r="D405" s="9">
        <v>15901.92</v>
      </c>
      <c r="E405" s="44">
        <v>10887.64</v>
      </c>
      <c r="F405" s="40">
        <f t="shared" si="31"/>
        <v>0.68467455502228658</v>
      </c>
      <c r="G405" s="40">
        <f t="shared" si="32"/>
        <v>0.68467455502228658</v>
      </c>
    </row>
    <row r="406" spans="1:7" x14ac:dyDescent="0.25">
      <c r="A406" s="10" t="s">
        <v>76</v>
      </c>
      <c r="B406" s="13"/>
      <c r="C406" s="9">
        <v>5963.22</v>
      </c>
      <c r="D406" s="9">
        <v>7115.22</v>
      </c>
      <c r="E406" s="44">
        <v>5274.54</v>
      </c>
      <c r="F406" s="40">
        <f t="shared" si="31"/>
        <v>0.88451205892118678</v>
      </c>
      <c r="G406" s="40">
        <f t="shared" si="32"/>
        <v>0.74130385286751499</v>
      </c>
    </row>
    <row r="407" spans="1:7" x14ac:dyDescent="0.25">
      <c r="A407" s="10" t="s">
        <v>77</v>
      </c>
      <c r="B407" s="13"/>
      <c r="C407" s="9">
        <v>8834.4</v>
      </c>
      <c r="D407" s="9">
        <v>8834.4</v>
      </c>
      <c r="E407" s="44">
        <v>5061.38</v>
      </c>
      <c r="F407" s="40">
        <f t="shared" si="31"/>
        <v>0.57291723263605909</v>
      </c>
      <c r="G407" s="40">
        <f t="shared" si="32"/>
        <v>0.57291723263605909</v>
      </c>
    </row>
    <row r="408" spans="1:7" x14ac:dyDescent="0.25">
      <c r="A408" s="10" t="s">
        <v>78</v>
      </c>
      <c r="B408" s="13"/>
      <c r="C408" s="9">
        <v>7950.95</v>
      </c>
      <c r="D408" s="9">
        <v>7392.95</v>
      </c>
      <c r="E408" s="44">
        <v>5872.75</v>
      </c>
      <c r="F408" s="40">
        <f t="shared" si="31"/>
        <v>0.73862242876637385</v>
      </c>
      <c r="G408" s="40">
        <f t="shared" si="32"/>
        <v>0.79437166489696265</v>
      </c>
    </row>
    <row r="409" spans="1:7" x14ac:dyDescent="0.25">
      <c r="A409" s="10" t="s">
        <v>81</v>
      </c>
      <c r="B409" s="13"/>
      <c r="C409" s="9">
        <v>46601.45</v>
      </c>
      <c r="D409" s="9">
        <v>46601.45</v>
      </c>
      <c r="E409" s="44">
        <v>31881.27</v>
      </c>
      <c r="F409" s="40">
        <f t="shared" si="31"/>
        <v>0.6841261377060156</v>
      </c>
      <c r="G409" s="40">
        <f t="shared" si="32"/>
        <v>0.6841261377060156</v>
      </c>
    </row>
    <row r="410" spans="1:7" x14ac:dyDescent="0.25">
      <c r="A410" s="10" t="s">
        <v>79</v>
      </c>
      <c r="B410" s="13"/>
      <c r="C410" s="9">
        <v>24073.74</v>
      </c>
      <c r="D410" s="9">
        <v>22450.74</v>
      </c>
      <c r="E410" s="44">
        <v>12985.11</v>
      </c>
      <c r="F410" s="40">
        <f t="shared" si="31"/>
        <v>0.53938897736703972</v>
      </c>
      <c r="G410" s="40">
        <f t="shared" si="32"/>
        <v>0.57838227158659361</v>
      </c>
    </row>
    <row r="411" spans="1:7" ht="45" x14ac:dyDescent="0.25">
      <c r="A411" s="35" t="s">
        <v>39</v>
      </c>
      <c r="B411" s="27" t="s">
        <v>43</v>
      </c>
      <c r="C411" s="17">
        <f>SUM(C412:C424)</f>
        <v>47934.04</v>
      </c>
      <c r="D411" s="17">
        <f>SUM(D412:D424)</f>
        <v>47934.04</v>
      </c>
      <c r="E411" s="17">
        <f>SUM(E412:E424)</f>
        <v>35612.560000000005</v>
      </c>
      <c r="F411" s="39">
        <f t="shared" si="31"/>
        <v>0.74294926945444206</v>
      </c>
      <c r="G411" s="39">
        <f t="shared" si="32"/>
        <v>0.74294926945444206</v>
      </c>
    </row>
    <row r="412" spans="1:7" x14ac:dyDescent="0.25">
      <c r="A412" s="10" t="s">
        <v>68</v>
      </c>
      <c r="B412" s="12"/>
      <c r="C412" s="9">
        <v>3834.71</v>
      </c>
      <c r="D412" s="9">
        <v>3834.71</v>
      </c>
      <c r="E412" s="44">
        <v>2893.44</v>
      </c>
      <c r="F412" s="40">
        <f t="shared" si="31"/>
        <v>0.75453945669946354</v>
      </c>
      <c r="G412" s="40">
        <f t="shared" si="32"/>
        <v>0.75453945669946354</v>
      </c>
    </row>
    <row r="413" spans="1:7" x14ac:dyDescent="0.25">
      <c r="A413" s="10" t="s">
        <v>69</v>
      </c>
      <c r="B413" s="12"/>
      <c r="C413" s="9">
        <v>3195.61</v>
      </c>
      <c r="D413" s="9">
        <v>3195.61</v>
      </c>
      <c r="E413" s="44">
        <v>2163.08</v>
      </c>
      <c r="F413" s="40">
        <f t="shared" si="31"/>
        <v>0.67689110999151958</v>
      </c>
      <c r="G413" s="40">
        <f t="shared" si="32"/>
        <v>0.67689110999151958</v>
      </c>
    </row>
    <row r="414" spans="1:7" x14ac:dyDescent="0.25">
      <c r="A414" s="10" t="s">
        <v>70</v>
      </c>
      <c r="B414" s="12"/>
      <c r="C414" s="9">
        <v>2556.5100000000002</v>
      </c>
      <c r="D414" s="9">
        <v>2556.5100000000002</v>
      </c>
      <c r="E414" s="44">
        <v>1104.23</v>
      </c>
      <c r="F414" s="40">
        <f t="shared" si="31"/>
        <v>0.43192868402627016</v>
      </c>
      <c r="G414" s="40">
        <f t="shared" si="32"/>
        <v>0.43192868402627016</v>
      </c>
    </row>
    <row r="415" spans="1:7" x14ac:dyDescent="0.25">
      <c r="A415" s="10" t="s">
        <v>71</v>
      </c>
      <c r="B415" s="12"/>
      <c r="C415" s="9">
        <v>2556.5100000000002</v>
      </c>
      <c r="D415" s="9">
        <v>2556.5100000000002</v>
      </c>
      <c r="E415" s="44">
        <v>1962.19</v>
      </c>
      <c r="F415" s="40">
        <f t="shared" si="31"/>
        <v>0.76752682367759162</v>
      </c>
      <c r="G415" s="40">
        <f t="shared" si="32"/>
        <v>0.76752682367759162</v>
      </c>
    </row>
    <row r="416" spans="1:7" ht="15" customHeight="1" x14ac:dyDescent="0.25">
      <c r="A416" s="10" t="s">
        <v>72</v>
      </c>
      <c r="B416" s="12"/>
      <c r="C416" s="9">
        <v>3195.61</v>
      </c>
      <c r="D416" s="9">
        <v>3195.61</v>
      </c>
      <c r="E416" s="44">
        <v>2020.11</v>
      </c>
      <c r="F416" s="40">
        <f t="shared" si="31"/>
        <v>0.63215160798720738</v>
      </c>
      <c r="G416" s="40">
        <f t="shared" si="32"/>
        <v>0.63215160798720738</v>
      </c>
    </row>
    <row r="417" spans="1:7" x14ac:dyDescent="0.25">
      <c r="A417" s="10" t="s">
        <v>73</v>
      </c>
      <c r="B417" s="12"/>
      <c r="C417" s="9">
        <v>3195.61</v>
      </c>
      <c r="D417" s="9">
        <v>3195.61</v>
      </c>
      <c r="E417" s="44">
        <v>2494.23</v>
      </c>
      <c r="F417" s="40">
        <f t="shared" si="31"/>
        <v>0.78051764764786691</v>
      </c>
      <c r="G417" s="40">
        <f t="shared" si="32"/>
        <v>0.78051764764786691</v>
      </c>
    </row>
    <row r="418" spans="1:7" x14ac:dyDescent="0.25">
      <c r="A418" s="10" t="s">
        <v>74</v>
      </c>
      <c r="B418" s="12"/>
      <c r="C418" s="9">
        <v>3834.71</v>
      </c>
      <c r="D418" s="9">
        <v>3834.71</v>
      </c>
      <c r="E418" s="44">
        <v>3814.29</v>
      </c>
      <c r="F418" s="40">
        <f t="shared" si="31"/>
        <v>0.99467495586367671</v>
      </c>
      <c r="G418" s="40">
        <f t="shared" si="32"/>
        <v>0.99467495586367671</v>
      </c>
    </row>
    <row r="419" spans="1:7" x14ac:dyDescent="0.25">
      <c r="A419" s="10" t="s">
        <v>75</v>
      </c>
      <c r="B419" s="12"/>
      <c r="C419" s="9">
        <v>3834.71</v>
      </c>
      <c r="D419" s="9">
        <v>3834.71</v>
      </c>
      <c r="E419" s="44">
        <v>2899.81</v>
      </c>
      <c r="F419" s="40">
        <f t="shared" si="31"/>
        <v>0.75620059926304728</v>
      </c>
      <c r="G419" s="40">
        <f t="shared" si="32"/>
        <v>0.75620059926304728</v>
      </c>
    </row>
    <row r="420" spans="1:7" x14ac:dyDescent="0.25">
      <c r="A420" s="10" t="s">
        <v>76</v>
      </c>
      <c r="B420" s="12"/>
      <c r="C420" s="9">
        <v>2556.5100000000002</v>
      </c>
      <c r="D420" s="9">
        <v>2556.5100000000002</v>
      </c>
      <c r="E420" s="44">
        <v>1742.43</v>
      </c>
      <c r="F420" s="40">
        <f t="shared" si="31"/>
        <v>0.68156588474130742</v>
      </c>
      <c r="G420" s="40">
        <f t="shared" si="32"/>
        <v>0.68156588474130742</v>
      </c>
    </row>
    <row r="421" spans="1:7" x14ac:dyDescent="0.25">
      <c r="A421" s="10" t="s">
        <v>77</v>
      </c>
      <c r="B421" s="12"/>
      <c r="C421" s="9">
        <v>3195.61</v>
      </c>
      <c r="D421" s="9">
        <v>3195.61</v>
      </c>
      <c r="E421" s="44">
        <v>2417</v>
      </c>
      <c r="F421" s="40">
        <f t="shared" si="31"/>
        <v>0.75635011781788142</v>
      </c>
      <c r="G421" s="40">
        <f t="shared" si="32"/>
        <v>0.75635011781788142</v>
      </c>
    </row>
    <row r="422" spans="1:7" x14ac:dyDescent="0.25">
      <c r="A422" s="10" t="s">
        <v>78</v>
      </c>
      <c r="B422" s="12"/>
      <c r="C422" s="9">
        <v>3834.71</v>
      </c>
      <c r="D422" s="9">
        <v>3834.71</v>
      </c>
      <c r="E422" s="44">
        <v>2925.07</v>
      </c>
      <c r="F422" s="40">
        <f t="shared" si="31"/>
        <v>0.76278779881659897</v>
      </c>
      <c r="G422" s="40">
        <f t="shared" si="32"/>
        <v>0.76278779881659897</v>
      </c>
    </row>
    <row r="423" spans="1:7" x14ac:dyDescent="0.25">
      <c r="A423" s="10" t="s">
        <v>81</v>
      </c>
      <c r="B423" s="12"/>
      <c r="C423" s="9">
        <v>8947.6200000000008</v>
      </c>
      <c r="D423" s="9">
        <v>8947.6200000000008</v>
      </c>
      <c r="E423" s="44">
        <v>7167.5</v>
      </c>
      <c r="F423" s="40">
        <f t="shared" si="31"/>
        <v>0.80105100574230903</v>
      </c>
      <c r="G423" s="40">
        <f t="shared" si="32"/>
        <v>0.80105100574230903</v>
      </c>
    </row>
    <row r="424" spans="1:7" x14ac:dyDescent="0.25">
      <c r="A424" s="10" t="s">
        <v>79</v>
      </c>
      <c r="B424" s="12"/>
      <c r="C424" s="9">
        <v>3195.61</v>
      </c>
      <c r="D424" s="9">
        <v>3195.61</v>
      </c>
      <c r="E424" s="44">
        <v>2009.18</v>
      </c>
      <c r="F424" s="40">
        <f t="shared" si="31"/>
        <v>0.6287312907394832</v>
      </c>
      <c r="G424" s="40">
        <f t="shared" si="32"/>
        <v>0.6287312907394832</v>
      </c>
    </row>
    <row r="425" spans="1:7" ht="60" x14ac:dyDescent="0.25">
      <c r="A425" s="35" t="s">
        <v>40</v>
      </c>
      <c r="B425" s="27" t="s">
        <v>44</v>
      </c>
      <c r="C425" s="17">
        <f>SUM(C426:C438)</f>
        <v>18157.850000000006</v>
      </c>
      <c r="D425" s="17">
        <f>SUM(D426:D438)</f>
        <v>18157.850000000006</v>
      </c>
      <c r="E425" s="17">
        <f>SUM(E426:E438)</f>
        <v>14725.220000000003</v>
      </c>
      <c r="F425" s="39">
        <f t="shared" si="31"/>
        <v>0.81095614293542451</v>
      </c>
      <c r="G425" s="39">
        <f t="shared" si="32"/>
        <v>0.81095614293542451</v>
      </c>
    </row>
    <row r="426" spans="1:7" x14ac:dyDescent="0.25">
      <c r="A426" s="10" t="s">
        <v>68</v>
      </c>
      <c r="B426" s="12"/>
      <c r="C426" s="9">
        <v>1247.6300000000001</v>
      </c>
      <c r="D426" s="9">
        <v>1247.6300000000001</v>
      </c>
      <c r="E426" s="44">
        <v>1138.04</v>
      </c>
      <c r="F426" s="40">
        <f t="shared" si="31"/>
        <v>0.91216145812460414</v>
      </c>
      <c r="G426" s="40">
        <f t="shared" si="32"/>
        <v>0.91216145812460414</v>
      </c>
    </row>
    <row r="427" spans="1:7" x14ac:dyDescent="0.25">
      <c r="A427" s="10" t="s">
        <v>69</v>
      </c>
      <c r="B427" s="12"/>
      <c r="C427" s="9">
        <v>1247.6300000000001</v>
      </c>
      <c r="D427" s="9">
        <v>1247.6300000000001</v>
      </c>
      <c r="E427" s="44">
        <v>652.78</v>
      </c>
      <c r="F427" s="40">
        <f t="shared" si="31"/>
        <v>0.52321601756931135</v>
      </c>
      <c r="G427" s="40">
        <f t="shared" si="32"/>
        <v>0.52321601756931135</v>
      </c>
    </row>
    <row r="428" spans="1:7" x14ac:dyDescent="0.25">
      <c r="A428" s="10" t="s">
        <v>70</v>
      </c>
      <c r="B428" s="12"/>
      <c r="C428" s="9">
        <v>1247.6300000000001</v>
      </c>
      <c r="D428" s="9">
        <v>1247.6300000000001</v>
      </c>
      <c r="E428" s="44">
        <v>955.11</v>
      </c>
      <c r="F428" s="40">
        <f t="shared" si="31"/>
        <v>0.76553946282150953</v>
      </c>
      <c r="G428" s="40">
        <f t="shared" si="32"/>
        <v>0.76553946282150953</v>
      </c>
    </row>
    <row r="429" spans="1:7" x14ac:dyDescent="0.25">
      <c r="A429" s="10" t="s">
        <v>71</v>
      </c>
      <c r="B429" s="12"/>
      <c r="C429" s="9">
        <v>1247.6300000000001</v>
      </c>
      <c r="D429" s="9">
        <v>1247.6300000000001</v>
      </c>
      <c r="E429" s="44">
        <v>1123.8</v>
      </c>
      <c r="F429" s="40">
        <f t="shared" si="31"/>
        <v>0.90074781786266755</v>
      </c>
      <c r="G429" s="40">
        <f t="shared" si="32"/>
        <v>0.90074781786266755</v>
      </c>
    </row>
    <row r="430" spans="1:7" ht="15" customHeight="1" x14ac:dyDescent="0.25">
      <c r="A430" s="10" t="s">
        <v>72</v>
      </c>
      <c r="B430" s="12"/>
      <c r="C430" s="9">
        <v>1247.6300000000001</v>
      </c>
      <c r="D430" s="9">
        <v>1247.6300000000001</v>
      </c>
      <c r="E430" s="44">
        <v>1076.47</v>
      </c>
      <c r="F430" s="40">
        <f t="shared" ref="F430:F493" si="33">IFERROR(E430/C430,"")</f>
        <v>0.8628118913459919</v>
      </c>
      <c r="G430" s="40">
        <f t="shared" ref="G430:G493" si="34">IFERROR(E430/D430,"")</f>
        <v>0.8628118913459919</v>
      </c>
    </row>
    <row r="431" spans="1:7" x14ac:dyDescent="0.25">
      <c r="A431" s="10" t="s">
        <v>73</v>
      </c>
      <c r="B431" s="12"/>
      <c r="C431" s="9">
        <v>1247.6300000000001</v>
      </c>
      <c r="D431" s="9">
        <v>1247.6300000000001</v>
      </c>
      <c r="E431" s="44">
        <v>1242.3800000000001</v>
      </c>
      <c r="F431" s="40">
        <f t="shared" si="33"/>
        <v>0.99579202167309222</v>
      </c>
      <c r="G431" s="40">
        <f t="shared" si="34"/>
        <v>0.99579202167309222</v>
      </c>
    </row>
    <row r="432" spans="1:7" x14ac:dyDescent="0.25">
      <c r="A432" s="10" t="s">
        <v>74</v>
      </c>
      <c r="B432" s="12"/>
      <c r="C432" s="9">
        <v>1247.6300000000001</v>
      </c>
      <c r="D432" s="9">
        <v>1247.6300000000001</v>
      </c>
      <c r="E432" s="44">
        <v>1224.22</v>
      </c>
      <c r="F432" s="40">
        <f t="shared" si="33"/>
        <v>0.9812364242603977</v>
      </c>
      <c r="G432" s="40">
        <f t="shared" si="34"/>
        <v>0.9812364242603977</v>
      </c>
    </row>
    <row r="433" spans="1:7" x14ac:dyDescent="0.25">
      <c r="A433" s="10" t="s">
        <v>75</v>
      </c>
      <c r="B433" s="12"/>
      <c r="C433" s="9">
        <v>1247.6300000000001</v>
      </c>
      <c r="D433" s="9">
        <v>1247.6300000000001</v>
      </c>
      <c r="E433" s="44">
        <v>969.06</v>
      </c>
      <c r="F433" s="40">
        <f t="shared" si="33"/>
        <v>0.77672066237586457</v>
      </c>
      <c r="G433" s="40">
        <f t="shared" si="34"/>
        <v>0.77672066237586457</v>
      </c>
    </row>
    <row r="434" spans="1:7" x14ac:dyDescent="0.25">
      <c r="A434" s="10" t="s">
        <v>76</v>
      </c>
      <c r="B434" s="12"/>
      <c r="C434" s="9">
        <v>1247.6300000000001</v>
      </c>
      <c r="D434" s="9">
        <v>1247.6300000000001</v>
      </c>
      <c r="E434" s="44">
        <v>1114.27</v>
      </c>
      <c r="F434" s="40">
        <f t="shared" si="33"/>
        <v>0.89310933529972825</v>
      </c>
      <c r="G434" s="40">
        <f t="shared" si="34"/>
        <v>0.89310933529972825</v>
      </c>
    </row>
    <row r="435" spans="1:7" x14ac:dyDescent="0.25">
      <c r="A435" s="10" t="s">
        <v>77</v>
      </c>
      <c r="B435" s="12"/>
      <c r="C435" s="9">
        <v>1247.6300000000001</v>
      </c>
      <c r="D435" s="9">
        <v>1247.6300000000001</v>
      </c>
      <c r="E435" s="44">
        <v>722.59</v>
      </c>
      <c r="F435" s="40">
        <f t="shared" si="33"/>
        <v>0.57917010652196566</v>
      </c>
      <c r="G435" s="40">
        <f t="shared" si="34"/>
        <v>0.57917010652196566</v>
      </c>
    </row>
    <row r="436" spans="1:7" x14ac:dyDescent="0.25">
      <c r="A436" s="10" t="s">
        <v>78</v>
      </c>
      <c r="B436" s="12"/>
      <c r="C436" s="9">
        <v>1247.6300000000001</v>
      </c>
      <c r="D436" s="9">
        <v>1247.6300000000001</v>
      </c>
      <c r="E436" s="44">
        <v>1062.53</v>
      </c>
      <c r="F436" s="40">
        <f t="shared" si="33"/>
        <v>0.85163870698845001</v>
      </c>
      <c r="G436" s="40">
        <f t="shared" si="34"/>
        <v>0.85163870698845001</v>
      </c>
    </row>
    <row r="437" spans="1:7" x14ac:dyDescent="0.25">
      <c r="A437" s="10" t="s">
        <v>81</v>
      </c>
      <c r="B437" s="12"/>
      <c r="C437" s="9">
        <v>3186.29</v>
      </c>
      <c r="D437" s="9">
        <v>3186.29</v>
      </c>
      <c r="E437" s="44">
        <v>2634.05</v>
      </c>
      <c r="F437" s="40">
        <f t="shared" si="33"/>
        <v>0.82668244258997148</v>
      </c>
      <c r="G437" s="40">
        <f t="shared" si="34"/>
        <v>0.82668244258997148</v>
      </c>
    </row>
    <row r="438" spans="1:7" x14ac:dyDescent="0.25">
      <c r="A438" s="10" t="s">
        <v>79</v>
      </c>
      <c r="B438" s="12"/>
      <c r="C438" s="9">
        <v>1247.6300000000001</v>
      </c>
      <c r="D438" s="9">
        <v>1247.6300000000001</v>
      </c>
      <c r="E438" s="44">
        <v>809.92</v>
      </c>
      <c r="F438" s="40">
        <f t="shared" si="33"/>
        <v>0.64916682029127215</v>
      </c>
      <c r="G438" s="40">
        <f t="shared" si="34"/>
        <v>0.64916682029127215</v>
      </c>
    </row>
    <row r="439" spans="1:7" ht="45" x14ac:dyDescent="0.25">
      <c r="A439" s="35" t="s">
        <v>41</v>
      </c>
      <c r="B439" s="27" t="s">
        <v>45</v>
      </c>
      <c r="C439" s="17">
        <f>SUM(C440:C452)</f>
        <v>52348</v>
      </c>
      <c r="D439" s="17">
        <f>SUM(D440:D452)</f>
        <v>52348</v>
      </c>
      <c r="E439" s="17">
        <f>SUM(E440:E452)</f>
        <v>37020.699999999997</v>
      </c>
      <c r="F439" s="39">
        <f t="shared" si="33"/>
        <v>0.70720371360892487</v>
      </c>
      <c r="G439" s="39">
        <f t="shared" si="34"/>
        <v>0.70720371360892487</v>
      </c>
    </row>
    <row r="440" spans="1:7" x14ac:dyDescent="0.25">
      <c r="A440" s="10" t="s">
        <v>68</v>
      </c>
      <c r="B440" s="12"/>
      <c r="C440" s="9">
        <v>1163.29</v>
      </c>
      <c r="D440" s="9">
        <v>1163.29</v>
      </c>
      <c r="E440" s="44">
        <v>394.11</v>
      </c>
      <c r="F440" s="40">
        <f t="shared" si="33"/>
        <v>0.3387891239501758</v>
      </c>
      <c r="G440" s="40">
        <f t="shared" si="34"/>
        <v>0.3387891239501758</v>
      </c>
    </row>
    <row r="441" spans="1:7" x14ac:dyDescent="0.25">
      <c r="A441" s="10" t="s">
        <v>69</v>
      </c>
      <c r="B441" s="12"/>
      <c r="C441" s="9">
        <v>0</v>
      </c>
      <c r="D441" s="9">
        <v>0</v>
      </c>
      <c r="E441" s="44">
        <v>0</v>
      </c>
      <c r="F441" s="40" t="str">
        <f t="shared" si="33"/>
        <v/>
      </c>
      <c r="G441" s="40" t="str">
        <f t="shared" si="34"/>
        <v/>
      </c>
    </row>
    <row r="442" spans="1:7" x14ac:dyDescent="0.25">
      <c r="A442" s="10" t="s">
        <v>70</v>
      </c>
      <c r="B442" s="13"/>
      <c r="C442" s="9">
        <v>2326.58</v>
      </c>
      <c r="D442" s="9">
        <v>2326.58</v>
      </c>
      <c r="E442" s="44">
        <v>1283.77</v>
      </c>
      <c r="F442" s="40">
        <f t="shared" si="33"/>
        <v>0.55178416388002993</v>
      </c>
      <c r="G442" s="40">
        <f t="shared" si="34"/>
        <v>0.55178416388002993</v>
      </c>
    </row>
    <row r="443" spans="1:7" x14ac:dyDescent="0.25">
      <c r="A443" s="10" t="s">
        <v>71</v>
      </c>
      <c r="B443" s="13"/>
      <c r="C443" s="9">
        <v>4362.33</v>
      </c>
      <c r="D443" s="9">
        <v>4362.33</v>
      </c>
      <c r="E443" s="44">
        <v>3113.49</v>
      </c>
      <c r="F443" s="40">
        <f t="shared" si="33"/>
        <v>0.71372179546251657</v>
      </c>
      <c r="G443" s="40">
        <f t="shared" si="34"/>
        <v>0.71372179546251657</v>
      </c>
    </row>
    <row r="444" spans="1:7" ht="15" customHeight="1" x14ac:dyDescent="0.25">
      <c r="A444" s="10" t="s">
        <v>72</v>
      </c>
      <c r="B444" s="13"/>
      <c r="C444" s="9">
        <v>4362.33</v>
      </c>
      <c r="D444" s="9">
        <v>4362.33</v>
      </c>
      <c r="E444" s="44">
        <v>3949.41</v>
      </c>
      <c r="F444" s="40">
        <f t="shared" si="33"/>
        <v>0.90534416240862103</v>
      </c>
      <c r="G444" s="40">
        <f t="shared" si="34"/>
        <v>0.90534416240862103</v>
      </c>
    </row>
    <row r="445" spans="1:7" x14ac:dyDescent="0.25">
      <c r="A445" s="10" t="s">
        <v>73</v>
      </c>
      <c r="B445" s="13"/>
      <c r="C445" s="9">
        <v>581.64</v>
      </c>
      <c r="D445" s="9">
        <v>581.64</v>
      </c>
      <c r="E445" s="44">
        <v>242.35</v>
      </c>
      <c r="F445" s="40">
        <f t="shared" si="33"/>
        <v>0.41666666666666669</v>
      </c>
      <c r="G445" s="40">
        <f t="shared" si="34"/>
        <v>0.41666666666666669</v>
      </c>
    </row>
    <row r="446" spans="1:7" x14ac:dyDescent="0.25">
      <c r="A446" s="10" t="s">
        <v>74</v>
      </c>
      <c r="B446" s="1"/>
      <c r="C446" s="34">
        <v>5234.8</v>
      </c>
      <c r="D446" s="34">
        <v>5234.8</v>
      </c>
      <c r="E446" s="52">
        <v>4129.6099999999997</v>
      </c>
      <c r="F446" s="40">
        <f t="shared" si="33"/>
        <v>0.78887636585924958</v>
      </c>
      <c r="G446" s="40">
        <f t="shared" si="34"/>
        <v>0.78887636585924958</v>
      </c>
    </row>
    <row r="447" spans="1:7" ht="15.75" customHeight="1" x14ac:dyDescent="0.25">
      <c r="A447" s="10" t="s">
        <v>75</v>
      </c>
      <c r="B447" s="1"/>
      <c r="C447" s="34">
        <v>13959.47</v>
      </c>
      <c r="D447" s="34">
        <v>13959.47</v>
      </c>
      <c r="E447" s="52">
        <v>9503.43</v>
      </c>
      <c r="F447" s="40">
        <f t="shared" si="33"/>
        <v>0.68078730782758945</v>
      </c>
      <c r="G447" s="40">
        <f t="shared" si="34"/>
        <v>0.68078730782758945</v>
      </c>
    </row>
    <row r="448" spans="1:7" ht="17.25" customHeight="1" x14ac:dyDescent="0.25">
      <c r="A448" s="10" t="s">
        <v>76</v>
      </c>
      <c r="B448" s="1"/>
      <c r="C448" s="34">
        <v>872.47</v>
      </c>
      <c r="D448" s="34">
        <v>872.47</v>
      </c>
      <c r="E448" s="52">
        <v>871.17</v>
      </c>
      <c r="F448" s="40">
        <f t="shared" si="33"/>
        <v>0.99850997742042702</v>
      </c>
      <c r="G448" s="40">
        <f t="shared" si="34"/>
        <v>0.99850997742042702</v>
      </c>
    </row>
    <row r="449" spans="1:7" x14ac:dyDescent="0.25">
      <c r="A449" s="10" t="s">
        <v>77</v>
      </c>
      <c r="B449" s="1"/>
      <c r="C449" s="34">
        <v>1744.93</v>
      </c>
      <c r="D449" s="34">
        <v>1744.93</v>
      </c>
      <c r="E449" s="44">
        <v>984.85</v>
      </c>
      <c r="F449" s="40">
        <f t="shared" si="33"/>
        <v>0.564406595106967</v>
      </c>
      <c r="G449" s="40">
        <f t="shared" si="34"/>
        <v>0.564406595106967</v>
      </c>
    </row>
    <row r="450" spans="1:7" x14ac:dyDescent="0.25">
      <c r="A450" s="10" t="s">
        <v>78</v>
      </c>
      <c r="B450" s="1"/>
      <c r="C450" s="34">
        <v>0</v>
      </c>
      <c r="D450" s="34">
        <v>0</v>
      </c>
      <c r="E450" s="52">
        <v>0</v>
      </c>
      <c r="F450" s="40" t="str">
        <f t="shared" si="33"/>
        <v/>
      </c>
      <c r="G450" s="40" t="str">
        <f t="shared" si="34"/>
        <v/>
      </c>
    </row>
    <row r="451" spans="1:7" x14ac:dyDescent="0.25">
      <c r="A451" s="10" t="s">
        <v>81</v>
      </c>
      <c r="B451" s="1"/>
      <c r="C451" s="34">
        <v>11051.25</v>
      </c>
      <c r="D451" s="34">
        <v>11051.25</v>
      </c>
      <c r="E451" s="52">
        <v>8577.65</v>
      </c>
      <c r="F451" s="40">
        <f t="shared" si="33"/>
        <v>0.77617011650265799</v>
      </c>
      <c r="G451" s="40">
        <f t="shared" si="34"/>
        <v>0.77617011650265799</v>
      </c>
    </row>
    <row r="452" spans="1:7" x14ac:dyDescent="0.25">
      <c r="A452" s="10" t="s">
        <v>79</v>
      </c>
      <c r="B452" s="1"/>
      <c r="C452" s="34">
        <v>6688.91</v>
      </c>
      <c r="D452" s="34">
        <v>6688.91</v>
      </c>
      <c r="E452" s="44">
        <v>3970.86</v>
      </c>
      <c r="F452" s="40">
        <f t="shared" si="33"/>
        <v>0.59364829247216666</v>
      </c>
      <c r="G452" s="40">
        <f t="shared" si="34"/>
        <v>0.59364829247216666</v>
      </c>
    </row>
    <row r="453" spans="1:7" ht="60" x14ac:dyDescent="0.25">
      <c r="A453" s="35" t="s">
        <v>42</v>
      </c>
      <c r="B453" s="27" t="s">
        <v>46</v>
      </c>
      <c r="C453" s="17">
        <f>SUM(C454:C466)</f>
        <v>250</v>
      </c>
      <c r="D453" s="17">
        <f>SUM(D454:D466)</f>
        <v>250</v>
      </c>
      <c r="E453" s="17">
        <f>SUM(E454:E466)</f>
        <v>94</v>
      </c>
      <c r="F453" s="39">
        <f t="shared" si="33"/>
        <v>0.376</v>
      </c>
      <c r="G453" s="39">
        <f t="shared" si="34"/>
        <v>0.376</v>
      </c>
    </row>
    <row r="454" spans="1:7" x14ac:dyDescent="0.25">
      <c r="A454" s="10" t="s">
        <v>68</v>
      </c>
      <c r="B454" s="1"/>
      <c r="C454" s="34">
        <v>20</v>
      </c>
      <c r="D454" s="52">
        <v>20</v>
      </c>
      <c r="E454" s="52">
        <v>6</v>
      </c>
      <c r="F454" s="40">
        <f t="shared" si="33"/>
        <v>0.3</v>
      </c>
      <c r="G454" s="40">
        <f t="shared" si="34"/>
        <v>0.3</v>
      </c>
    </row>
    <row r="455" spans="1:7" x14ac:dyDescent="0.25">
      <c r="A455" s="10" t="s">
        <v>69</v>
      </c>
      <c r="B455" s="1"/>
      <c r="C455" s="34">
        <v>10</v>
      </c>
      <c r="D455" s="52">
        <v>10</v>
      </c>
      <c r="E455" s="52">
        <v>10</v>
      </c>
      <c r="F455" s="40">
        <f t="shared" si="33"/>
        <v>1</v>
      </c>
      <c r="G455" s="40">
        <f t="shared" si="34"/>
        <v>1</v>
      </c>
    </row>
    <row r="456" spans="1:7" x14ac:dyDescent="0.25">
      <c r="A456" s="10" t="s">
        <v>70</v>
      </c>
      <c r="B456" s="1"/>
      <c r="C456" s="34">
        <v>4</v>
      </c>
      <c r="D456" s="52">
        <v>4</v>
      </c>
      <c r="E456" s="52">
        <v>0</v>
      </c>
      <c r="F456" s="40">
        <f t="shared" si="33"/>
        <v>0</v>
      </c>
      <c r="G456" s="40">
        <f t="shared" si="34"/>
        <v>0</v>
      </c>
    </row>
    <row r="457" spans="1:7" x14ac:dyDescent="0.25">
      <c r="A457" s="10" t="s">
        <v>71</v>
      </c>
      <c r="B457" s="1"/>
      <c r="C457" s="34">
        <v>22</v>
      </c>
      <c r="D457" s="52">
        <v>22</v>
      </c>
      <c r="E457" s="52">
        <v>16</v>
      </c>
      <c r="F457" s="40">
        <f t="shared" si="33"/>
        <v>0.72727272727272729</v>
      </c>
      <c r="G457" s="40">
        <f t="shared" si="34"/>
        <v>0.72727272727272729</v>
      </c>
    </row>
    <row r="458" spans="1:7" ht="15" customHeight="1" x14ac:dyDescent="0.25">
      <c r="A458" s="10" t="s">
        <v>72</v>
      </c>
      <c r="B458" s="1"/>
      <c r="C458" s="34">
        <v>28</v>
      </c>
      <c r="D458" s="52">
        <v>28</v>
      </c>
      <c r="E458" s="52">
        <v>28</v>
      </c>
      <c r="F458" s="40">
        <f t="shared" si="33"/>
        <v>1</v>
      </c>
      <c r="G458" s="40">
        <f t="shared" si="34"/>
        <v>1</v>
      </c>
    </row>
    <row r="459" spans="1:7" x14ac:dyDescent="0.25">
      <c r="A459" s="10" t="s">
        <v>73</v>
      </c>
      <c r="B459" s="1"/>
      <c r="C459" s="34">
        <v>16</v>
      </c>
      <c r="D459" s="52">
        <v>16</v>
      </c>
      <c r="E459" s="52">
        <v>8</v>
      </c>
      <c r="F459" s="40">
        <f t="shared" si="33"/>
        <v>0.5</v>
      </c>
      <c r="G459" s="40">
        <f t="shared" si="34"/>
        <v>0.5</v>
      </c>
    </row>
    <row r="460" spans="1:7" x14ac:dyDescent="0.25">
      <c r="A460" s="10" t="s">
        <v>74</v>
      </c>
      <c r="B460" s="1"/>
      <c r="C460" s="34">
        <v>24</v>
      </c>
      <c r="D460" s="52">
        <v>24</v>
      </c>
      <c r="E460" s="52">
        <v>0</v>
      </c>
      <c r="F460" s="40">
        <f t="shared" si="33"/>
        <v>0</v>
      </c>
      <c r="G460" s="40">
        <f t="shared" si="34"/>
        <v>0</v>
      </c>
    </row>
    <row r="461" spans="1:7" x14ac:dyDescent="0.25">
      <c r="A461" s="10" t="s">
        <v>75</v>
      </c>
      <c r="B461" s="1"/>
      <c r="C461" s="34">
        <v>24</v>
      </c>
      <c r="D461" s="52">
        <v>24</v>
      </c>
      <c r="E461" s="52">
        <v>6</v>
      </c>
      <c r="F461" s="40">
        <f t="shared" si="33"/>
        <v>0.25</v>
      </c>
      <c r="G461" s="40">
        <f t="shared" si="34"/>
        <v>0.25</v>
      </c>
    </row>
    <row r="462" spans="1:7" x14ac:dyDescent="0.25">
      <c r="A462" s="10" t="s">
        <v>76</v>
      </c>
      <c r="B462" s="1"/>
      <c r="C462" s="34">
        <v>6</v>
      </c>
      <c r="D462" s="52">
        <v>6</v>
      </c>
      <c r="E462" s="52">
        <v>4</v>
      </c>
      <c r="F462" s="40">
        <f t="shared" si="33"/>
        <v>0.66666666666666663</v>
      </c>
      <c r="G462" s="40">
        <f t="shared" si="34"/>
        <v>0.66666666666666663</v>
      </c>
    </row>
    <row r="463" spans="1:7" x14ac:dyDescent="0.25">
      <c r="A463" s="10" t="s">
        <v>77</v>
      </c>
      <c r="B463" s="1"/>
      <c r="C463" s="34">
        <v>10</v>
      </c>
      <c r="D463" s="52">
        <v>10</v>
      </c>
      <c r="E463" s="52">
        <v>0</v>
      </c>
      <c r="F463" s="40">
        <f t="shared" si="33"/>
        <v>0</v>
      </c>
      <c r="G463" s="40">
        <f t="shared" si="34"/>
        <v>0</v>
      </c>
    </row>
    <row r="464" spans="1:7" x14ac:dyDescent="0.25">
      <c r="A464" s="10" t="s">
        <v>78</v>
      </c>
      <c r="B464" s="1"/>
      <c r="C464" s="34">
        <v>10</v>
      </c>
      <c r="D464" s="52">
        <v>10</v>
      </c>
      <c r="E464" s="52">
        <v>8</v>
      </c>
      <c r="F464" s="40">
        <f t="shared" si="33"/>
        <v>0.8</v>
      </c>
      <c r="G464" s="40">
        <f t="shared" si="34"/>
        <v>0.8</v>
      </c>
    </row>
    <row r="465" spans="1:7" x14ac:dyDescent="0.25">
      <c r="A465" s="10" t="s">
        <v>81</v>
      </c>
      <c r="B465" s="1"/>
      <c r="C465" s="34">
        <v>52</v>
      </c>
      <c r="D465" s="52">
        <v>52</v>
      </c>
      <c r="E465" s="52">
        <v>0</v>
      </c>
      <c r="F465" s="40">
        <f t="shared" si="33"/>
        <v>0</v>
      </c>
      <c r="G465" s="40">
        <f t="shared" si="34"/>
        <v>0</v>
      </c>
    </row>
    <row r="466" spans="1:7" x14ac:dyDescent="0.25">
      <c r="A466" s="10" t="s">
        <v>79</v>
      </c>
      <c r="B466" s="1"/>
      <c r="C466" s="34">
        <v>24</v>
      </c>
      <c r="D466" s="52">
        <v>24</v>
      </c>
      <c r="E466" s="52">
        <v>8</v>
      </c>
      <c r="F466" s="40">
        <f t="shared" si="33"/>
        <v>0.33333333333333331</v>
      </c>
      <c r="G466" s="40">
        <f t="shared" si="34"/>
        <v>0.33333333333333331</v>
      </c>
    </row>
    <row r="467" spans="1:7" ht="90" x14ac:dyDescent="0.25">
      <c r="A467" s="35" t="s">
        <v>47</v>
      </c>
      <c r="B467" s="27" t="s">
        <v>48</v>
      </c>
      <c r="C467" s="17">
        <f>SUM(C468:C477)</f>
        <v>29528.9</v>
      </c>
      <c r="D467" s="17">
        <f>SUM(D468:D477)</f>
        <v>29528.9</v>
      </c>
      <c r="E467" s="17">
        <f>SUM(E468:E477)</f>
        <v>0</v>
      </c>
      <c r="F467" s="39">
        <f t="shared" si="33"/>
        <v>0</v>
      </c>
      <c r="G467" s="39">
        <f t="shared" si="34"/>
        <v>0</v>
      </c>
    </row>
    <row r="468" spans="1:7" x14ac:dyDescent="0.25">
      <c r="A468" s="10" t="s">
        <v>68</v>
      </c>
      <c r="B468" s="1"/>
      <c r="C468" s="34">
        <v>3768</v>
      </c>
      <c r="D468" s="34">
        <v>3768</v>
      </c>
      <c r="E468" s="52">
        <v>0</v>
      </c>
      <c r="F468" s="40">
        <f t="shared" si="33"/>
        <v>0</v>
      </c>
      <c r="G468" s="40">
        <f t="shared" si="34"/>
        <v>0</v>
      </c>
    </row>
    <row r="469" spans="1:7" x14ac:dyDescent="0.25">
      <c r="A469" s="10" t="s">
        <v>69</v>
      </c>
      <c r="B469" s="1"/>
      <c r="C469" s="34">
        <v>2928.8</v>
      </c>
      <c r="D469" s="34">
        <v>2928.8</v>
      </c>
      <c r="E469" s="52">
        <v>0</v>
      </c>
      <c r="F469" s="40">
        <f t="shared" si="33"/>
        <v>0</v>
      </c>
      <c r="G469" s="40">
        <f t="shared" si="34"/>
        <v>0</v>
      </c>
    </row>
    <row r="470" spans="1:7" x14ac:dyDescent="0.25">
      <c r="A470" s="10" t="s">
        <v>70</v>
      </c>
      <c r="B470" s="1"/>
      <c r="C470" s="34">
        <v>1802.2</v>
      </c>
      <c r="D470" s="34">
        <v>1802.2</v>
      </c>
      <c r="E470" s="52">
        <v>0</v>
      </c>
      <c r="F470" s="40">
        <f t="shared" si="33"/>
        <v>0</v>
      </c>
      <c r="G470" s="40">
        <f t="shared" si="34"/>
        <v>0</v>
      </c>
    </row>
    <row r="471" spans="1:7" x14ac:dyDescent="0.25">
      <c r="A471" s="10" t="s">
        <v>71</v>
      </c>
      <c r="B471" s="1"/>
      <c r="C471" s="34">
        <v>2165.1</v>
      </c>
      <c r="D471" s="34">
        <v>2165.1</v>
      </c>
      <c r="E471" s="52">
        <v>0</v>
      </c>
      <c r="F471" s="40">
        <f t="shared" si="33"/>
        <v>0</v>
      </c>
      <c r="G471" s="40">
        <f t="shared" si="34"/>
        <v>0</v>
      </c>
    </row>
    <row r="472" spans="1:7" ht="15" customHeight="1" x14ac:dyDescent="0.25">
      <c r="A472" s="10" t="s">
        <v>72</v>
      </c>
      <c r="B472" s="1"/>
      <c r="C472" s="34">
        <v>2887.7</v>
      </c>
      <c r="D472" s="34">
        <v>2887.7</v>
      </c>
      <c r="E472" s="52">
        <v>0</v>
      </c>
      <c r="F472" s="40">
        <f t="shared" si="33"/>
        <v>0</v>
      </c>
      <c r="G472" s="40">
        <f t="shared" si="34"/>
        <v>0</v>
      </c>
    </row>
    <row r="473" spans="1:7" x14ac:dyDescent="0.25">
      <c r="A473" s="10" t="s">
        <v>73</v>
      </c>
      <c r="B473" s="1"/>
      <c r="C473" s="34">
        <v>3073.7</v>
      </c>
      <c r="D473" s="34">
        <v>3073.7</v>
      </c>
      <c r="E473" s="52">
        <v>0</v>
      </c>
      <c r="F473" s="40">
        <f t="shared" si="33"/>
        <v>0</v>
      </c>
      <c r="G473" s="40">
        <f t="shared" si="34"/>
        <v>0</v>
      </c>
    </row>
    <row r="474" spans="1:7" x14ac:dyDescent="0.25">
      <c r="A474" s="10" t="s">
        <v>74</v>
      </c>
      <c r="B474" s="1"/>
      <c r="C474" s="34">
        <v>4362.8</v>
      </c>
      <c r="D474" s="34">
        <v>4362.8</v>
      </c>
      <c r="E474" s="52">
        <v>0</v>
      </c>
      <c r="F474" s="40">
        <f t="shared" si="33"/>
        <v>0</v>
      </c>
      <c r="G474" s="40">
        <f t="shared" si="34"/>
        <v>0</v>
      </c>
    </row>
    <row r="475" spans="1:7" x14ac:dyDescent="0.25">
      <c r="A475" s="10" t="s">
        <v>75</v>
      </c>
      <c r="B475" s="1"/>
      <c r="C475" s="34">
        <v>4505.6000000000004</v>
      </c>
      <c r="D475" s="34">
        <v>4505.6000000000004</v>
      </c>
      <c r="E475" s="52">
        <v>0</v>
      </c>
      <c r="F475" s="40">
        <f t="shared" si="33"/>
        <v>0</v>
      </c>
      <c r="G475" s="40">
        <f t="shared" si="34"/>
        <v>0</v>
      </c>
    </row>
    <row r="476" spans="1:7" x14ac:dyDescent="0.25">
      <c r="A476" s="10" t="s">
        <v>76</v>
      </c>
      <c r="B476" s="1"/>
      <c r="C476" s="34">
        <v>1763.8</v>
      </c>
      <c r="D476" s="34">
        <v>1763.8</v>
      </c>
      <c r="E476" s="52">
        <v>0</v>
      </c>
      <c r="F476" s="40">
        <f t="shared" si="33"/>
        <v>0</v>
      </c>
      <c r="G476" s="40">
        <f t="shared" si="34"/>
        <v>0</v>
      </c>
    </row>
    <row r="477" spans="1:7" x14ac:dyDescent="0.25">
      <c r="A477" s="10" t="s">
        <v>77</v>
      </c>
      <c r="B477" s="1"/>
      <c r="C477" s="34">
        <v>2271.1999999999998</v>
      </c>
      <c r="D477" s="34">
        <v>2271.1999999999998</v>
      </c>
      <c r="E477" s="52">
        <v>0</v>
      </c>
      <c r="F477" s="40">
        <f t="shared" si="33"/>
        <v>0</v>
      </c>
      <c r="G477" s="40">
        <f t="shared" si="34"/>
        <v>0</v>
      </c>
    </row>
    <row r="478" spans="1:7" ht="90" x14ac:dyDescent="0.25">
      <c r="A478" s="35" t="s">
        <v>49</v>
      </c>
      <c r="B478" s="27" t="s">
        <v>50</v>
      </c>
      <c r="C478" s="17">
        <f>SUM(C479:C491)</f>
        <v>37.9</v>
      </c>
      <c r="D478" s="17">
        <f>SUM(D479:D491)</f>
        <v>37.9</v>
      </c>
      <c r="E478" s="17">
        <f>SUM(E479:E491)</f>
        <v>14.649999999999999</v>
      </c>
      <c r="F478" s="39">
        <f t="shared" si="33"/>
        <v>0.38654353562005273</v>
      </c>
      <c r="G478" s="39">
        <f t="shared" si="34"/>
        <v>0.38654353562005273</v>
      </c>
    </row>
    <row r="479" spans="1:7" x14ac:dyDescent="0.25">
      <c r="A479" s="10" t="s">
        <v>68</v>
      </c>
      <c r="B479" s="12"/>
      <c r="C479" s="9">
        <v>1.72</v>
      </c>
      <c r="D479" s="44">
        <v>1.72</v>
      </c>
      <c r="E479" s="44">
        <v>1.72</v>
      </c>
      <c r="F479" s="40">
        <f t="shared" si="33"/>
        <v>1</v>
      </c>
      <c r="G479" s="40">
        <f t="shared" si="34"/>
        <v>1</v>
      </c>
    </row>
    <row r="480" spans="1:7" x14ac:dyDescent="0.25">
      <c r="A480" s="10" t="s">
        <v>69</v>
      </c>
      <c r="B480" s="12"/>
      <c r="C480" s="9">
        <v>2.0099999999999998</v>
      </c>
      <c r="D480" s="44">
        <v>2.0099999999999998</v>
      </c>
      <c r="E480" s="44">
        <v>0</v>
      </c>
      <c r="F480" s="40">
        <f t="shared" si="33"/>
        <v>0</v>
      </c>
      <c r="G480" s="40">
        <f t="shared" si="34"/>
        <v>0</v>
      </c>
    </row>
    <row r="481" spans="1:7" x14ac:dyDescent="0.25">
      <c r="A481" s="10" t="s">
        <v>70</v>
      </c>
      <c r="B481" s="12"/>
      <c r="C481" s="9">
        <v>2.0099999999999998</v>
      </c>
      <c r="D481" s="44">
        <v>2.0099999999999998</v>
      </c>
      <c r="E481" s="44">
        <v>2.0099999999999998</v>
      </c>
      <c r="F481" s="40">
        <f t="shared" si="33"/>
        <v>1</v>
      </c>
      <c r="G481" s="40">
        <f t="shared" si="34"/>
        <v>1</v>
      </c>
    </row>
    <row r="482" spans="1:7" x14ac:dyDescent="0.25">
      <c r="A482" s="10" t="s">
        <v>71</v>
      </c>
      <c r="B482" s="12"/>
      <c r="C482" s="9">
        <v>2.2999999999999998</v>
      </c>
      <c r="D482" s="44">
        <v>2.2999999999999998</v>
      </c>
      <c r="E482" s="44">
        <v>2.2999999999999998</v>
      </c>
      <c r="F482" s="40">
        <f t="shared" si="33"/>
        <v>1</v>
      </c>
      <c r="G482" s="40">
        <f t="shared" si="34"/>
        <v>1</v>
      </c>
    </row>
    <row r="483" spans="1:7" ht="15" customHeight="1" x14ac:dyDescent="0.25">
      <c r="A483" s="10" t="s">
        <v>72</v>
      </c>
      <c r="B483" s="12"/>
      <c r="C483" s="9">
        <v>1.72</v>
      </c>
      <c r="D483" s="44">
        <v>1.72</v>
      </c>
      <c r="E483" s="44">
        <v>0</v>
      </c>
      <c r="F483" s="40">
        <f t="shared" si="33"/>
        <v>0</v>
      </c>
      <c r="G483" s="40">
        <f t="shared" si="34"/>
        <v>0</v>
      </c>
    </row>
    <row r="484" spans="1:7" x14ac:dyDescent="0.25">
      <c r="A484" s="10" t="s">
        <v>73</v>
      </c>
      <c r="B484" s="12"/>
      <c r="C484" s="9">
        <v>2.2999999999999998</v>
      </c>
      <c r="D484" s="44">
        <v>2.2999999999999998</v>
      </c>
      <c r="E484" s="44">
        <v>2.2999999999999998</v>
      </c>
      <c r="F484" s="40">
        <f t="shared" si="33"/>
        <v>1</v>
      </c>
      <c r="G484" s="40">
        <f t="shared" si="34"/>
        <v>1</v>
      </c>
    </row>
    <row r="485" spans="1:7" x14ac:dyDescent="0.25">
      <c r="A485" s="10" t="s">
        <v>74</v>
      </c>
      <c r="B485" s="12"/>
      <c r="C485" s="9">
        <v>2.2999999999999998</v>
      </c>
      <c r="D485" s="44">
        <v>2.2999999999999998</v>
      </c>
      <c r="E485" s="44">
        <v>2.2999999999999998</v>
      </c>
      <c r="F485" s="40">
        <f t="shared" si="33"/>
        <v>1</v>
      </c>
      <c r="G485" s="40">
        <f t="shared" si="34"/>
        <v>1</v>
      </c>
    </row>
    <row r="486" spans="1:7" x14ac:dyDescent="0.25">
      <c r="A486" s="10" t="s">
        <v>75</v>
      </c>
      <c r="B486" s="12"/>
      <c r="C486" s="9">
        <v>2.2999999999999998</v>
      </c>
      <c r="D486" s="44">
        <v>2.2999999999999998</v>
      </c>
      <c r="E486" s="44">
        <v>0</v>
      </c>
      <c r="F486" s="40">
        <f t="shared" si="33"/>
        <v>0</v>
      </c>
      <c r="G486" s="40">
        <f t="shared" si="34"/>
        <v>0</v>
      </c>
    </row>
    <row r="487" spans="1:7" x14ac:dyDescent="0.25">
      <c r="A487" s="10" t="s">
        <v>76</v>
      </c>
      <c r="B487" s="12"/>
      <c r="C487" s="9">
        <v>2.0099999999999998</v>
      </c>
      <c r="D487" s="44">
        <v>2.0099999999999998</v>
      </c>
      <c r="E487" s="44">
        <v>2.0099999999999998</v>
      </c>
      <c r="F487" s="40">
        <f t="shared" si="33"/>
        <v>1</v>
      </c>
      <c r="G487" s="40">
        <f t="shared" si="34"/>
        <v>1</v>
      </c>
    </row>
    <row r="488" spans="1:7" x14ac:dyDescent="0.25">
      <c r="A488" s="10" t="s">
        <v>77</v>
      </c>
      <c r="B488" s="12"/>
      <c r="C488" s="9">
        <v>2.0099999999999998</v>
      </c>
      <c r="D488" s="44">
        <v>2.0099999999999998</v>
      </c>
      <c r="E488" s="44">
        <v>2.0099999999999998</v>
      </c>
      <c r="F488" s="40">
        <f t="shared" si="33"/>
        <v>1</v>
      </c>
      <c r="G488" s="40">
        <f t="shared" si="34"/>
        <v>1</v>
      </c>
    </row>
    <row r="489" spans="1:7" x14ac:dyDescent="0.25">
      <c r="A489" s="10" t="s">
        <v>78</v>
      </c>
      <c r="B489" s="12"/>
      <c r="C489" s="9">
        <v>2.87</v>
      </c>
      <c r="D489" s="44">
        <v>2.87</v>
      </c>
      <c r="E489" s="44">
        <v>0</v>
      </c>
      <c r="F489" s="40">
        <f t="shared" si="33"/>
        <v>0</v>
      </c>
      <c r="G489" s="40">
        <f t="shared" si="34"/>
        <v>0</v>
      </c>
    </row>
    <row r="490" spans="1:7" x14ac:dyDescent="0.25">
      <c r="A490" s="10" t="s">
        <v>81</v>
      </c>
      <c r="B490" s="12"/>
      <c r="C490" s="9">
        <v>11.48</v>
      </c>
      <c r="D490" s="44">
        <v>11.48</v>
      </c>
      <c r="E490" s="44">
        <v>0</v>
      </c>
      <c r="F490" s="40">
        <f t="shared" si="33"/>
        <v>0</v>
      </c>
      <c r="G490" s="40">
        <f t="shared" si="34"/>
        <v>0</v>
      </c>
    </row>
    <row r="491" spans="1:7" x14ac:dyDescent="0.25">
      <c r="A491" s="10" t="s">
        <v>79</v>
      </c>
      <c r="B491" s="12"/>
      <c r="C491" s="9">
        <v>2.87</v>
      </c>
      <c r="D491" s="44">
        <v>2.87</v>
      </c>
      <c r="E491" s="44">
        <v>0</v>
      </c>
      <c r="F491" s="40">
        <f t="shared" si="33"/>
        <v>0</v>
      </c>
      <c r="G491" s="40">
        <f t="shared" si="34"/>
        <v>0</v>
      </c>
    </row>
    <row r="492" spans="1:7" ht="60" x14ac:dyDescent="0.25">
      <c r="A492" s="35" t="s">
        <v>51</v>
      </c>
      <c r="B492" s="27" t="s">
        <v>52</v>
      </c>
      <c r="C492" s="17">
        <f>SUM(C493:C607)</f>
        <v>36254.099999999933</v>
      </c>
      <c r="D492" s="17">
        <f>SUM(D493:D607)</f>
        <v>36254.099999999933</v>
      </c>
      <c r="E492" s="17">
        <f>SUM(E493:E607)</f>
        <v>25042.26</v>
      </c>
      <c r="F492" s="39">
        <f t="shared" si="33"/>
        <v>0.69074284012015319</v>
      </c>
      <c r="G492" s="39">
        <f t="shared" si="34"/>
        <v>0.69074284012015319</v>
      </c>
    </row>
    <row r="493" spans="1:7" x14ac:dyDescent="0.25">
      <c r="A493" s="10" t="s">
        <v>134</v>
      </c>
      <c r="B493" s="12"/>
      <c r="C493" s="9">
        <v>411.05</v>
      </c>
      <c r="D493" s="44">
        <v>411.05</v>
      </c>
      <c r="E493" s="44">
        <v>308.29000000000002</v>
      </c>
      <c r="F493" s="40">
        <f t="shared" si="33"/>
        <v>0.75000608198515994</v>
      </c>
      <c r="G493" s="40">
        <f t="shared" si="34"/>
        <v>0.75000608198515994</v>
      </c>
    </row>
    <row r="494" spans="1:7" x14ac:dyDescent="0.25">
      <c r="A494" s="10" t="s">
        <v>135</v>
      </c>
      <c r="B494" s="12"/>
      <c r="C494" s="9">
        <v>411.05</v>
      </c>
      <c r="D494" s="44">
        <v>411.05</v>
      </c>
      <c r="E494" s="44">
        <v>245.13</v>
      </c>
      <c r="F494" s="40">
        <f t="shared" ref="F494:F557" si="35">IFERROR(E494/C494,"")</f>
        <v>0.59635080890402625</v>
      </c>
      <c r="G494" s="40">
        <f t="shared" ref="G494:G557" si="36">IFERROR(E494/D494,"")</f>
        <v>0.59635080890402625</v>
      </c>
    </row>
    <row r="495" spans="1:7" x14ac:dyDescent="0.25">
      <c r="A495" s="10" t="s">
        <v>136</v>
      </c>
      <c r="B495" s="12"/>
      <c r="C495" s="9">
        <v>411.05</v>
      </c>
      <c r="D495" s="44">
        <v>411.05</v>
      </c>
      <c r="E495" s="44">
        <v>411.05</v>
      </c>
      <c r="F495" s="40">
        <f t="shared" si="35"/>
        <v>1</v>
      </c>
      <c r="G495" s="40">
        <f t="shared" si="36"/>
        <v>1</v>
      </c>
    </row>
    <row r="496" spans="1:7" x14ac:dyDescent="0.25">
      <c r="A496" s="10" t="s">
        <v>137</v>
      </c>
      <c r="B496" s="12"/>
      <c r="C496" s="9">
        <v>164.42</v>
      </c>
      <c r="D496" s="44">
        <v>164.42</v>
      </c>
      <c r="E496" s="44">
        <v>154.56</v>
      </c>
      <c r="F496" s="40">
        <f t="shared" si="35"/>
        <v>0.94003162632283188</v>
      </c>
      <c r="G496" s="40">
        <f t="shared" si="36"/>
        <v>0.94003162632283188</v>
      </c>
    </row>
    <row r="497" spans="1:7" x14ac:dyDescent="0.25">
      <c r="A497" s="10" t="s">
        <v>138</v>
      </c>
      <c r="B497" s="12"/>
      <c r="C497" s="9">
        <v>822.09</v>
      </c>
      <c r="D497" s="44">
        <v>822.09</v>
      </c>
      <c r="E497" s="44">
        <v>616.57000000000005</v>
      </c>
      <c r="F497" s="40">
        <f t="shared" si="35"/>
        <v>0.75000304102957105</v>
      </c>
      <c r="G497" s="40">
        <f t="shared" si="36"/>
        <v>0.75000304102957105</v>
      </c>
    </row>
    <row r="498" spans="1:7" x14ac:dyDescent="0.25">
      <c r="A498" s="10" t="s">
        <v>139</v>
      </c>
      <c r="B498" s="12"/>
      <c r="C498" s="9">
        <v>822.09</v>
      </c>
      <c r="D498" s="44">
        <v>822.09</v>
      </c>
      <c r="E498" s="44">
        <v>404.13</v>
      </c>
      <c r="F498" s="40">
        <f t="shared" si="35"/>
        <v>0.4915885122066927</v>
      </c>
      <c r="G498" s="40">
        <f t="shared" si="36"/>
        <v>0.4915885122066927</v>
      </c>
    </row>
    <row r="499" spans="1:7" x14ac:dyDescent="0.25">
      <c r="A499" s="10" t="s">
        <v>140</v>
      </c>
      <c r="B499" s="12"/>
      <c r="C499" s="9">
        <v>411.05</v>
      </c>
      <c r="D499" s="44">
        <v>411.05</v>
      </c>
      <c r="E499" s="44">
        <v>343.49</v>
      </c>
      <c r="F499" s="40">
        <f t="shared" si="35"/>
        <v>0.83564043303734337</v>
      </c>
      <c r="G499" s="40">
        <f t="shared" si="36"/>
        <v>0.83564043303734337</v>
      </c>
    </row>
    <row r="500" spans="1:7" x14ac:dyDescent="0.25">
      <c r="A500" s="10" t="s">
        <v>141</v>
      </c>
      <c r="B500" s="12"/>
      <c r="C500" s="9">
        <v>164.42</v>
      </c>
      <c r="D500" s="44">
        <v>164.42</v>
      </c>
      <c r="E500" s="44">
        <v>123.32</v>
      </c>
      <c r="F500" s="40">
        <f t="shared" si="35"/>
        <v>0.75003040992579983</v>
      </c>
      <c r="G500" s="40">
        <f t="shared" si="36"/>
        <v>0.75003040992579983</v>
      </c>
    </row>
    <row r="501" spans="1:7" ht="15.75" customHeight="1" x14ac:dyDescent="0.25">
      <c r="A501" s="10" t="s">
        <v>142</v>
      </c>
      <c r="B501" s="12"/>
      <c r="C501" s="9">
        <v>411.05</v>
      </c>
      <c r="D501" s="44">
        <v>411.05</v>
      </c>
      <c r="E501" s="44">
        <v>186.51</v>
      </c>
      <c r="F501" s="40">
        <f t="shared" si="35"/>
        <v>0.45374042087337302</v>
      </c>
      <c r="G501" s="40">
        <f t="shared" si="36"/>
        <v>0.45374042087337302</v>
      </c>
    </row>
    <row r="502" spans="1:7" x14ac:dyDescent="0.25">
      <c r="A502" s="10" t="s">
        <v>143</v>
      </c>
      <c r="B502" s="12"/>
      <c r="C502" s="9">
        <v>411.05</v>
      </c>
      <c r="D502" s="44">
        <v>411.05</v>
      </c>
      <c r="E502" s="44">
        <v>329.96</v>
      </c>
      <c r="F502" s="40">
        <f t="shared" si="35"/>
        <v>0.80272472935166028</v>
      </c>
      <c r="G502" s="40">
        <f t="shared" si="36"/>
        <v>0.80272472935166028</v>
      </c>
    </row>
    <row r="503" spans="1:7" x14ac:dyDescent="0.25">
      <c r="A503" s="10" t="s">
        <v>144</v>
      </c>
      <c r="B503" s="12"/>
      <c r="C503" s="9">
        <v>411.05</v>
      </c>
      <c r="D503" s="44">
        <v>411.05</v>
      </c>
      <c r="E503" s="44">
        <v>308.29000000000002</v>
      </c>
      <c r="F503" s="40">
        <f t="shared" si="35"/>
        <v>0.75000608198515994</v>
      </c>
      <c r="G503" s="40">
        <f t="shared" si="36"/>
        <v>0.75000608198515994</v>
      </c>
    </row>
    <row r="504" spans="1:7" x14ac:dyDescent="0.25">
      <c r="A504" s="10" t="s">
        <v>145</v>
      </c>
      <c r="B504" s="12"/>
      <c r="C504" s="9">
        <v>411.05</v>
      </c>
      <c r="D504" s="44">
        <v>411.05</v>
      </c>
      <c r="E504" s="44">
        <v>381.85</v>
      </c>
      <c r="F504" s="40">
        <f t="shared" si="35"/>
        <v>0.92896241333171148</v>
      </c>
      <c r="G504" s="40">
        <f t="shared" si="36"/>
        <v>0.92896241333171148</v>
      </c>
    </row>
    <row r="505" spans="1:7" x14ac:dyDescent="0.25">
      <c r="A505" s="10" t="s">
        <v>146</v>
      </c>
      <c r="B505" s="12"/>
      <c r="C505" s="9">
        <v>164.42</v>
      </c>
      <c r="D505" s="44">
        <v>164.42</v>
      </c>
      <c r="E505" s="44">
        <v>109.61</v>
      </c>
      <c r="F505" s="40">
        <f t="shared" si="35"/>
        <v>0.66664639338280018</v>
      </c>
      <c r="G505" s="40">
        <f t="shared" si="36"/>
        <v>0.66664639338280018</v>
      </c>
    </row>
    <row r="506" spans="1:7" x14ac:dyDescent="0.25">
      <c r="A506" s="10" t="s">
        <v>147</v>
      </c>
      <c r="B506" s="12"/>
      <c r="C506" s="9">
        <v>164.42</v>
      </c>
      <c r="D506" s="44">
        <v>164.42</v>
      </c>
      <c r="E506" s="44">
        <v>122.96</v>
      </c>
      <c r="F506" s="40">
        <f t="shared" si="35"/>
        <v>0.74784089526821551</v>
      </c>
      <c r="G506" s="40">
        <f t="shared" si="36"/>
        <v>0.74784089526821551</v>
      </c>
    </row>
    <row r="507" spans="1:7" x14ac:dyDescent="0.25">
      <c r="A507" s="10" t="s">
        <v>148</v>
      </c>
      <c r="B507" s="12"/>
      <c r="C507" s="9">
        <v>164.42</v>
      </c>
      <c r="D507" s="44">
        <v>164.42</v>
      </c>
      <c r="E507" s="44">
        <v>96.35</v>
      </c>
      <c r="F507" s="40">
        <f t="shared" si="35"/>
        <v>0.58599927016178077</v>
      </c>
      <c r="G507" s="40">
        <f t="shared" si="36"/>
        <v>0.58599927016178077</v>
      </c>
    </row>
    <row r="508" spans="1:7" x14ac:dyDescent="0.25">
      <c r="A508" s="10" t="s">
        <v>149</v>
      </c>
      <c r="B508" s="12"/>
      <c r="C508" s="9">
        <v>411.05</v>
      </c>
      <c r="D508" s="44">
        <v>411.05</v>
      </c>
      <c r="E508" s="44">
        <v>275.69</v>
      </c>
      <c r="F508" s="40">
        <f t="shared" si="35"/>
        <v>0.67069699549933093</v>
      </c>
      <c r="G508" s="40">
        <f t="shared" si="36"/>
        <v>0.67069699549933093</v>
      </c>
    </row>
    <row r="509" spans="1:7" x14ac:dyDescent="0.25">
      <c r="A509" s="10" t="s">
        <v>150</v>
      </c>
      <c r="B509" s="12"/>
      <c r="C509" s="9">
        <v>164.42</v>
      </c>
      <c r="D509" s="44">
        <v>164.42</v>
      </c>
      <c r="E509" s="44">
        <v>122.32</v>
      </c>
      <c r="F509" s="40">
        <f t="shared" si="35"/>
        <v>0.74394842476584355</v>
      </c>
      <c r="G509" s="40">
        <f t="shared" si="36"/>
        <v>0.74394842476584355</v>
      </c>
    </row>
    <row r="510" spans="1:7" x14ac:dyDescent="0.25">
      <c r="A510" s="10" t="s">
        <v>151</v>
      </c>
      <c r="B510" s="12"/>
      <c r="C510" s="9">
        <v>411.05</v>
      </c>
      <c r="D510" s="44">
        <v>411.05</v>
      </c>
      <c r="E510" s="44">
        <v>302.23</v>
      </c>
      <c r="F510" s="40">
        <f t="shared" si="35"/>
        <v>0.73526334995742615</v>
      </c>
      <c r="G510" s="40">
        <f t="shared" si="36"/>
        <v>0.73526334995742615</v>
      </c>
    </row>
    <row r="511" spans="1:7" x14ac:dyDescent="0.25">
      <c r="A511" s="10" t="s">
        <v>152</v>
      </c>
      <c r="B511" s="12"/>
      <c r="C511" s="9">
        <v>411.05</v>
      </c>
      <c r="D511" s="44">
        <v>411.05</v>
      </c>
      <c r="E511" s="44">
        <v>339.83</v>
      </c>
      <c r="F511" s="40">
        <f t="shared" si="35"/>
        <v>0.8267364067631674</v>
      </c>
      <c r="G511" s="40">
        <f t="shared" si="36"/>
        <v>0.8267364067631674</v>
      </c>
    </row>
    <row r="512" spans="1:7" x14ac:dyDescent="0.25">
      <c r="A512" s="10" t="s">
        <v>153</v>
      </c>
      <c r="B512" s="12"/>
      <c r="C512" s="9">
        <v>164.42</v>
      </c>
      <c r="D512" s="44">
        <v>164.42</v>
      </c>
      <c r="E512" s="44">
        <v>123.31</v>
      </c>
      <c r="F512" s="40">
        <f t="shared" si="35"/>
        <v>0.74996959007420028</v>
      </c>
      <c r="G512" s="40">
        <f t="shared" si="36"/>
        <v>0.74996959007420028</v>
      </c>
    </row>
    <row r="513" spans="1:7" x14ac:dyDescent="0.25">
      <c r="A513" s="10" t="s">
        <v>154</v>
      </c>
      <c r="B513" s="12"/>
      <c r="C513" s="9">
        <v>411.05</v>
      </c>
      <c r="D513" s="44">
        <v>411.05</v>
      </c>
      <c r="E513" s="44">
        <v>307.16000000000003</v>
      </c>
      <c r="F513" s="40">
        <f t="shared" si="35"/>
        <v>0.74725702469285982</v>
      </c>
      <c r="G513" s="40">
        <f t="shared" si="36"/>
        <v>0.74725702469285982</v>
      </c>
    </row>
    <row r="514" spans="1:7" x14ac:dyDescent="0.25">
      <c r="A514" s="10" t="s">
        <v>155</v>
      </c>
      <c r="B514" s="12"/>
      <c r="C514" s="9">
        <v>164.42</v>
      </c>
      <c r="D514" s="44">
        <v>164.42</v>
      </c>
      <c r="E514" s="44">
        <v>54.81</v>
      </c>
      <c r="F514" s="40">
        <f t="shared" si="35"/>
        <v>0.33335360661719987</v>
      </c>
      <c r="G514" s="40">
        <f t="shared" si="36"/>
        <v>0.33335360661719987</v>
      </c>
    </row>
    <row r="515" spans="1:7" x14ac:dyDescent="0.25">
      <c r="A515" s="10" t="s">
        <v>156</v>
      </c>
      <c r="B515" s="12"/>
      <c r="C515" s="9">
        <v>411.05</v>
      </c>
      <c r="D515" s="44">
        <v>411.05</v>
      </c>
      <c r="E515" s="44">
        <v>308.29000000000002</v>
      </c>
      <c r="F515" s="40">
        <f t="shared" si="35"/>
        <v>0.75000608198515994</v>
      </c>
      <c r="G515" s="40">
        <f t="shared" si="36"/>
        <v>0.75000608198515994</v>
      </c>
    </row>
    <row r="516" spans="1:7" x14ac:dyDescent="0.25">
      <c r="A516" s="10" t="s">
        <v>157</v>
      </c>
      <c r="B516" s="12"/>
      <c r="C516" s="9">
        <v>411.05</v>
      </c>
      <c r="D516" s="44">
        <v>411.05</v>
      </c>
      <c r="E516" s="44">
        <v>308.29000000000002</v>
      </c>
      <c r="F516" s="40">
        <f t="shared" si="35"/>
        <v>0.75000608198515994</v>
      </c>
      <c r="G516" s="40">
        <f t="shared" si="36"/>
        <v>0.75000608198515994</v>
      </c>
    </row>
    <row r="517" spans="1:7" x14ac:dyDescent="0.25">
      <c r="A517" s="10" t="s">
        <v>158</v>
      </c>
      <c r="B517" s="12"/>
      <c r="C517" s="9">
        <v>164.42</v>
      </c>
      <c r="D517" s="44">
        <v>164.42</v>
      </c>
      <c r="E517" s="44">
        <v>117.82</v>
      </c>
      <c r="F517" s="40">
        <f t="shared" si="35"/>
        <v>0.71657949154604061</v>
      </c>
      <c r="G517" s="40">
        <f t="shared" si="36"/>
        <v>0.71657949154604061</v>
      </c>
    </row>
    <row r="518" spans="1:7" x14ac:dyDescent="0.25">
      <c r="A518" s="10" t="s">
        <v>159</v>
      </c>
      <c r="B518" s="12"/>
      <c r="C518" s="9">
        <v>164.42</v>
      </c>
      <c r="D518" s="44">
        <v>164.42</v>
      </c>
      <c r="E518" s="44">
        <v>123.31</v>
      </c>
      <c r="F518" s="40">
        <f t="shared" si="35"/>
        <v>0.74996959007420028</v>
      </c>
      <c r="G518" s="40">
        <f t="shared" si="36"/>
        <v>0.74996959007420028</v>
      </c>
    </row>
    <row r="519" spans="1:7" x14ac:dyDescent="0.25">
      <c r="A519" s="10" t="s">
        <v>160</v>
      </c>
      <c r="B519" s="12"/>
      <c r="C519" s="9">
        <v>164.42</v>
      </c>
      <c r="D519" s="44">
        <v>164.42</v>
      </c>
      <c r="E519" s="44">
        <v>123.31</v>
      </c>
      <c r="F519" s="40">
        <f t="shared" si="35"/>
        <v>0.74996959007420028</v>
      </c>
      <c r="G519" s="40">
        <f t="shared" si="36"/>
        <v>0.74996959007420028</v>
      </c>
    </row>
    <row r="520" spans="1:7" x14ac:dyDescent="0.25">
      <c r="A520" s="10" t="s">
        <v>161</v>
      </c>
      <c r="B520" s="12"/>
      <c r="C520" s="9">
        <v>164.42</v>
      </c>
      <c r="D520" s="44">
        <v>164.42</v>
      </c>
      <c r="E520" s="44">
        <v>123.31</v>
      </c>
      <c r="F520" s="40">
        <f t="shared" si="35"/>
        <v>0.74996959007420028</v>
      </c>
      <c r="G520" s="40">
        <f t="shared" si="36"/>
        <v>0.74996959007420028</v>
      </c>
    </row>
    <row r="521" spans="1:7" x14ac:dyDescent="0.25">
      <c r="A521" s="10" t="s">
        <v>162</v>
      </c>
      <c r="B521" s="12"/>
      <c r="C521" s="9">
        <v>164.42</v>
      </c>
      <c r="D521" s="44">
        <v>164.42</v>
      </c>
      <c r="E521" s="44">
        <v>115.67</v>
      </c>
      <c r="F521" s="40">
        <f t="shared" si="35"/>
        <v>0.7035032234521349</v>
      </c>
      <c r="G521" s="40">
        <f t="shared" si="36"/>
        <v>0.7035032234521349</v>
      </c>
    </row>
    <row r="522" spans="1:7" x14ac:dyDescent="0.25">
      <c r="A522" s="10" t="s">
        <v>163</v>
      </c>
      <c r="B522" s="12"/>
      <c r="C522" s="9">
        <v>411.05</v>
      </c>
      <c r="D522" s="44">
        <v>411.05</v>
      </c>
      <c r="E522" s="44">
        <v>300.16000000000003</v>
      </c>
      <c r="F522" s="40">
        <f t="shared" si="35"/>
        <v>0.73022746624498236</v>
      </c>
      <c r="G522" s="40">
        <f t="shared" si="36"/>
        <v>0.73022746624498236</v>
      </c>
    </row>
    <row r="523" spans="1:7" x14ac:dyDescent="0.25">
      <c r="A523" s="10" t="s">
        <v>164</v>
      </c>
      <c r="B523" s="12"/>
      <c r="C523" s="9">
        <v>411.05</v>
      </c>
      <c r="D523" s="44">
        <v>411.05</v>
      </c>
      <c r="E523" s="44">
        <v>324.95</v>
      </c>
      <c r="F523" s="40">
        <f t="shared" si="35"/>
        <v>0.79053643109110805</v>
      </c>
      <c r="G523" s="40">
        <f t="shared" si="36"/>
        <v>0.79053643109110805</v>
      </c>
    </row>
    <row r="524" spans="1:7" x14ac:dyDescent="0.25">
      <c r="A524" s="10" t="s">
        <v>165</v>
      </c>
      <c r="B524" s="12"/>
      <c r="C524" s="9">
        <v>164.42</v>
      </c>
      <c r="D524" s="44">
        <v>164.42</v>
      </c>
      <c r="E524" s="44">
        <v>115.61</v>
      </c>
      <c r="F524" s="40">
        <f t="shared" si="35"/>
        <v>0.70313830434253743</v>
      </c>
      <c r="G524" s="40">
        <f t="shared" si="36"/>
        <v>0.70313830434253743</v>
      </c>
    </row>
    <row r="525" spans="1:7" x14ac:dyDescent="0.25">
      <c r="A525" s="10" t="s">
        <v>166</v>
      </c>
      <c r="B525" s="12"/>
      <c r="C525" s="9">
        <v>164.42</v>
      </c>
      <c r="D525" s="44">
        <v>164.42</v>
      </c>
      <c r="E525" s="44">
        <v>119.45</v>
      </c>
      <c r="F525" s="40">
        <f t="shared" si="35"/>
        <v>0.7264931273567693</v>
      </c>
      <c r="G525" s="40">
        <f t="shared" si="36"/>
        <v>0.7264931273567693</v>
      </c>
    </row>
    <row r="526" spans="1:7" x14ac:dyDescent="0.25">
      <c r="A526" s="10" t="s">
        <v>167</v>
      </c>
      <c r="B526" s="12"/>
      <c r="C526" s="9">
        <v>164.42</v>
      </c>
      <c r="D526" s="44">
        <v>164.42</v>
      </c>
      <c r="E526" s="44">
        <v>119.44</v>
      </c>
      <c r="F526" s="40">
        <f t="shared" si="35"/>
        <v>0.72643230750516974</v>
      </c>
      <c r="G526" s="40">
        <f t="shared" si="36"/>
        <v>0.72643230750516974</v>
      </c>
    </row>
    <row r="527" spans="1:7" x14ac:dyDescent="0.25">
      <c r="A527" s="10" t="s">
        <v>168</v>
      </c>
      <c r="B527" s="12"/>
      <c r="C527" s="9">
        <v>164.42</v>
      </c>
      <c r="D527" s="44">
        <v>164.42</v>
      </c>
      <c r="E527" s="44">
        <v>119.45</v>
      </c>
      <c r="F527" s="40">
        <f t="shared" si="35"/>
        <v>0.7264931273567693</v>
      </c>
      <c r="G527" s="40">
        <f t="shared" si="36"/>
        <v>0.7264931273567693</v>
      </c>
    </row>
    <row r="528" spans="1:7" x14ac:dyDescent="0.25">
      <c r="A528" s="10" t="s">
        <v>169</v>
      </c>
      <c r="B528" s="12"/>
      <c r="C528" s="9">
        <v>164.42</v>
      </c>
      <c r="D528" s="44">
        <v>164.42</v>
      </c>
      <c r="E528" s="44">
        <v>119.32</v>
      </c>
      <c r="F528" s="40">
        <f t="shared" si="35"/>
        <v>0.72570246928597493</v>
      </c>
      <c r="G528" s="40">
        <f t="shared" si="36"/>
        <v>0.72570246928597493</v>
      </c>
    </row>
    <row r="529" spans="1:7" x14ac:dyDescent="0.25">
      <c r="A529" s="10" t="s">
        <v>170</v>
      </c>
      <c r="B529" s="12"/>
      <c r="C529" s="9">
        <v>411.05</v>
      </c>
      <c r="D529" s="44">
        <v>411.05</v>
      </c>
      <c r="E529" s="44">
        <v>217.46</v>
      </c>
      <c r="F529" s="40">
        <f t="shared" si="35"/>
        <v>0.5290353971536309</v>
      </c>
      <c r="G529" s="40">
        <f t="shared" si="36"/>
        <v>0.5290353971536309</v>
      </c>
    </row>
    <row r="530" spans="1:7" x14ac:dyDescent="0.25">
      <c r="A530" s="10" t="s">
        <v>171</v>
      </c>
      <c r="B530" s="12"/>
      <c r="C530" s="9">
        <v>411.05</v>
      </c>
      <c r="D530" s="44">
        <v>411.05</v>
      </c>
      <c r="E530" s="44">
        <v>303.41000000000003</v>
      </c>
      <c r="F530" s="40">
        <f t="shared" si="35"/>
        <v>0.7381340469529255</v>
      </c>
      <c r="G530" s="40">
        <f t="shared" si="36"/>
        <v>0.7381340469529255</v>
      </c>
    </row>
    <row r="531" spans="1:7" x14ac:dyDescent="0.25">
      <c r="A531" s="10" t="s">
        <v>172</v>
      </c>
      <c r="B531" s="12"/>
      <c r="C531" s="9">
        <v>411.05</v>
      </c>
      <c r="D531" s="44">
        <v>411.05</v>
      </c>
      <c r="E531" s="44">
        <v>296.41000000000003</v>
      </c>
      <c r="F531" s="40">
        <f t="shared" si="35"/>
        <v>0.72110448850504805</v>
      </c>
      <c r="G531" s="40">
        <f t="shared" si="36"/>
        <v>0.72110448850504805</v>
      </c>
    </row>
    <row r="532" spans="1:7" x14ac:dyDescent="0.25">
      <c r="A532" s="10" t="s">
        <v>173</v>
      </c>
      <c r="B532" s="12"/>
      <c r="C532" s="9">
        <v>411.05</v>
      </c>
      <c r="D532" s="44">
        <v>411.05</v>
      </c>
      <c r="E532" s="44">
        <v>289.45999999999998</v>
      </c>
      <c r="F532" s="40">
        <f t="shared" si="35"/>
        <v>0.70419656976036971</v>
      </c>
      <c r="G532" s="40">
        <f t="shared" si="36"/>
        <v>0.70419656976036971</v>
      </c>
    </row>
    <row r="533" spans="1:7" x14ac:dyDescent="0.25">
      <c r="A533" s="10" t="s">
        <v>174</v>
      </c>
      <c r="B533" s="12"/>
      <c r="C533" s="9">
        <v>1643.74</v>
      </c>
      <c r="D533" s="44">
        <v>1643.74</v>
      </c>
      <c r="E533" s="44">
        <v>954.63</v>
      </c>
      <c r="F533" s="40">
        <f t="shared" si="35"/>
        <v>0.58076703128231955</v>
      </c>
      <c r="G533" s="40">
        <f t="shared" si="36"/>
        <v>0.58076703128231955</v>
      </c>
    </row>
    <row r="534" spans="1:7" x14ac:dyDescent="0.25">
      <c r="A534" s="10" t="s">
        <v>175</v>
      </c>
      <c r="B534" s="12"/>
      <c r="C534" s="9">
        <v>164.42</v>
      </c>
      <c r="D534" s="44">
        <v>164.42</v>
      </c>
      <c r="E534" s="44">
        <v>118.62</v>
      </c>
      <c r="F534" s="40">
        <f t="shared" si="35"/>
        <v>0.72144507967400573</v>
      </c>
      <c r="G534" s="40">
        <f t="shared" si="36"/>
        <v>0.72144507967400573</v>
      </c>
    </row>
    <row r="535" spans="1:7" x14ac:dyDescent="0.25">
      <c r="A535" s="10" t="s">
        <v>176</v>
      </c>
      <c r="B535" s="12"/>
      <c r="C535" s="9">
        <v>164.42</v>
      </c>
      <c r="D535" s="44">
        <v>164.42</v>
      </c>
      <c r="E535" s="44">
        <v>102.47</v>
      </c>
      <c r="F535" s="40">
        <f t="shared" si="35"/>
        <v>0.62322101934071283</v>
      </c>
      <c r="G535" s="40">
        <f t="shared" si="36"/>
        <v>0.62322101934071283</v>
      </c>
    </row>
    <row r="536" spans="1:7" x14ac:dyDescent="0.25">
      <c r="A536" s="10" t="s">
        <v>177</v>
      </c>
      <c r="B536" s="12"/>
      <c r="C536" s="9">
        <v>411.05</v>
      </c>
      <c r="D536" s="44">
        <v>411.05</v>
      </c>
      <c r="E536" s="44">
        <v>276.89</v>
      </c>
      <c r="F536" s="40">
        <f t="shared" si="35"/>
        <v>0.67361634837610995</v>
      </c>
      <c r="G536" s="40">
        <f t="shared" si="36"/>
        <v>0.67361634837610995</v>
      </c>
    </row>
    <row r="537" spans="1:7" x14ac:dyDescent="0.25">
      <c r="A537" s="10" t="s">
        <v>178</v>
      </c>
      <c r="B537" s="12"/>
      <c r="C537" s="9">
        <v>164.42</v>
      </c>
      <c r="D537" s="44">
        <v>164.42</v>
      </c>
      <c r="E537" s="44">
        <v>101.61</v>
      </c>
      <c r="F537" s="40">
        <f t="shared" si="35"/>
        <v>0.61799051210315048</v>
      </c>
      <c r="G537" s="40">
        <f t="shared" si="36"/>
        <v>0.61799051210315048</v>
      </c>
    </row>
    <row r="538" spans="1:7" x14ac:dyDescent="0.25">
      <c r="A538" s="10" t="s">
        <v>179</v>
      </c>
      <c r="B538" s="12"/>
      <c r="C538" s="9">
        <v>164.42</v>
      </c>
      <c r="D538" s="44">
        <v>164.42</v>
      </c>
      <c r="E538" s="44">
        <v>129.41</v>
      </c>
      <c r="F538" s="40">
        <f t="shared" si="35"/>
        <v>0.78706969954993311</v>
      </c>
      <c r="G538" s="40">
        <f t="shared" si="36"/>
        <v>0.78706969954993311</v>
      </c>
    </row>
    <row r="539" spans="1:7" x14ac:dyDescent="0.25">
      <c r="A539" s="10" t="s">
        <v>180</v>
      </c>
      <c r="B539" s="12"/>
      <c r="C539" s="9">
        <v>411.05</v>
      </c>
      <c r="D539" s="44">
        <v>411.05</v>
      </c>
      <c r="E539" s="44">
        <v>280.10000000000002</v>
      </c>
      <c r="F539" s="40">
        <f t="shared" si="35"/>
        <v>0.68142561732149376</v>
      </c>
      <c r="G539" s="40">
        <f t="shared" si="36"/>
        <v>0.68142561732149376</v>
      </c>
    </row>
    <row r="540" spans="1:7" x14ac:dyDescent="0.25">
      <c r="A540" s="10" t="s">
        <v>181</v>
      </c>
      <c r="B540" s="12"/>
      <c r="C540" s="9">
        <v>164.42</v>
      </c>
      <c r="D540" s="44">
        <v>164.42</v>
      </c>
      <c r="E540" s="44">
        <v>70.569999999999993</v>
      </c>
      <c r="F540" s="40">
        <f t="shared" si="35"/>
        <v>0.42920569273810971</v>
      </c>
      <c r="G540" s="40">
        <f t="shared" si="36"/>
        <v>0.42920569273810971</v>
      </c>
    </row>
    <row r="541" spans="1:7" x14ac:dyDescent="0.25">
      <c r="A541" s="10" t="s">
        <v>182</v>
      </c>
      <c r="B541" s="12"/>
      <c r="C541" s="9">
        <v>411.05</v>
      </c>
      <c r="D541" s="44">
        <v>411.05</v>
      </c>
      <c r="E541" s="44">
        <v>252.54</v>
      </c>
      <c r="F541" s="40">
        <f t="shared" si="35"/>
        <v>0.61437781291813642</v>
      </c>
      <c r="G541" s="40">
        <f t="shared" si="36"/>
        <v>0.61437781291813642</v>
      </c>
    </row>
    <row r="542" spans="1:7" x14ac:dyDescent="0.25">
      <c r="A542" s="10" t="s">
        <v>183</v>
      </c>
      <c r="B542" s="12"/>
      <c r="C542" s="9">
        <v>164.42</v>
      </c>
      <c r="D542" s="44">
        <v>164.42</v>
      </c>
      <c r="E542" s="44">
        <v>81.16</v>
      </c>
      <c r="F542" s="40">
        <f t="shared" si="35"/>
        <v>0.49361391558204598</v>
      </c>
      <c r="G542" s="40">
        <f t="shared" si="36"/>
        <v>0.49361391558204598</v>
      </c>
    </row>
    <row r="543" spans="1:7" x14ac:dyDescent="0.25">
      <c r="A543" s="10" t="s">
        <v>184</v>
      </c>
      <c r="B543" s="12"/>
      <c r="C543" s="9">
        <v>164.42</v>
      </c>
      <c r="D543" s="44">
        <v>164.42</v>
      </c>
      <c r="E543" s="44">
        <v>113.58</v>
      </c>
      <c r="F543" s="40">
        <f t="shared" si="35"/>
        <v>0.69079187446782631</v>
      </c>
      <c r="G543" s="40">
        <f t="shared" si="36"/>
        <v>0.69079187446782631</v>
      </c>
    </row>
    <row r="544" spans="1:7" x14ac:dyDescent="0.25">
      <c r="A544" s="10" t="s">
        <v>185</v>
      </c>
      <c r="B544" s="12"/>
      <c r="C544" s="9">
        <v>164.42</v>
      </c>
      <c r="D544" s="44">
        <v>164.42</v>
      </c>
      <c r="E544" s="44">
        <v>136.52000000000001</v>
      </c>
      <c r="F544" s="40">
        <f t="shared" si="35"/>
        <v>0.8303126140372219</v>
      </c>
      <c r="G544" s="40">
        <f t="shared" si="36"/>
        <v>0.8303126140372219</v>
      </c>
    </row>
    <row r="545" spans="1:7" x14ac:dyDescent="0.25">
      <c r="A545" s="10" t="s">
        <v>186</v>
      </c>
      <c r="B545" s="12"/>
      <c r="C545" s="9">
        <v>164.42</v>
      </c>
      <c r="D545" s="44">
        <v>164.42</v>
      </c>
      <c r="E545" s="44">
        <v>0</v>
      </c>
      <c r="F545" s="40">
        <f t="shared" si="35"/>
        <v>0</v>
      </c>
      <c r="G545" s="40">
        <f t="shared" si="36"/>
        <v>0</v>
      </c>
    </row>
    <row r="546" spans="1:7" x14ac:dyDescent="0.25">
      <c r="A546" s="10" t="s">
        <v>187</v>
      </c>
      <c r="B546" s="12"/>
      <c r="C546" s="9">
        <v>411.05</v>
      </c>
      <c r="D546" s="44">
        <v>411.05</v>
      </c>
      <c r="E546" s="44">
        <v>285.88</v>
      </c>
      <c r="F546" s="40">
        <f t="shared" si="35"/>
        <v>0.69548716701131241</v>
      </c>
      <c r="G546" s="40">
        <f t="shared" si="36"/>
        <v>0.69548716701131241</v>
      </c>
    </row>
    <row r="547" spans="1:7" x14ac:dyDescent="0.25">
      <c r="A547" s="10" t="s">
        <v>188</v>
      </c>
      <c r="B547" s="12"/>
      <c r="C547" s="9">
        <v>411.05</v>
      </c>
      <c r="D547" s="44">
        <v>411.05</v>
      </c>
      <c r="E547" s="44">
        <v>263.31</v>
      </c>
      <c r="F547" s="40">
        <f t="shared" si="35"/>
        <v>0.64057900498722786</v>
      </c>
      <c r="G547" s="40">
        <f t="shared" si="36"/>
        <v>0.64057900498722786</v>
      </c>
    </row>
    <row r="548" spans="1:7" x14ac:dyDescent="0.25">
      <c r="A548" s="10" t="s">
        <v>189</v>
      </c>
      <c r="B548" s="12"/>
      <c r="C548" s="9">
        <v>164.42</v>
      </c>
      <c r="D548" s="44">
        <v>164.42</v>
      </c>
      <c r="E548" s="44">
        <v>131.47</v>
      </c>
      <c r="F548" s="40">
        <f t="shared" si="35"/>
        <v>0.79959858897944291</v>
      </c>
      <c r="G548" s="40">
        <f t="shared" si="36"/>
        <v>0.79959858897944291</v>
      </c>
    </row>
    <row r="549" spans="1:7" x14ac:dyDescent="0.25">
      <c r="A549" s="10" t="s">
        <v>190</v>
      </c>
      <c r="B549" s="12"/>
      <c r="C549" s="9">
        <v>164.42</v>
      </c>
      <c r="D549" s="44">
        <v>164.42</v>
      </c>
      <c r="E549" s="44">
        <v>129.97999999999999</v>
      </c>
      <c r="F549" s="40">
        <f t="shared" si="35"/>
        <v>0.79053643109110816</v>
      </c>
      <c r="G549" s="40">
        <f t="shared" si="36"/>
        <v>0.79053643109110816</v>
      </c>
    </row>
    <row r="550" spans="1:7" x14ac:dyDescent="0.25">
      <c r="A550" s="10" t="s">
        <v>191</v>
      </c>
      <c r="B550" s="12"/>
      <c r="C550" s="9">
        <v>411.05</v>
      </c>
      <c r="D550" s="44">
        <v>411.05</v>
      </c>
      <c r="E550" s="44">
        <v>289.98</v>
      </c>
      <c r="F550" s="40">
        <f t="shared" si="35"/>
        <v>0.70546162267364065</v>
      </c>
      <c r="G550" s="40">
        <f t="shared" si="36"/>
        <v>0.70546162267364065</v>
      </c>
    </row>
    <row r="551" spans="1:7" x14ac:dyDescent="0.25">
      <c r="A551" s="10" t="s">
        <v>192</v>
      </c>
      <c r="B551" s="12"/>
      <c r="C551" s="9">
        <v>164.42</v>
      </c>
      <c r="D551" s="44">
        <v>164.42</v>
      </c>
      <c r="E551" s="44">
        <v>129.22</v>
      </c>
      <c r="F551" s="40">
        <f t="shared" si="35"/>
        <v>0.7859141223695415</v>
      </c>
      <c r="G551" s="40">
        <f t="shared" si="36"/>
        <v>0.7859141223695415</v>
      </c>
    </row>
    <row r="552" spans="1:7" x14ac:dyDescent="0.25">
      <c r="A552" s="10" t="s">
        <v>193</v>
      </c>
      <c r="B552" s="12"/>
      <c r="C552" s="9">
        <v>164.42</v>
      </c>
      <c r="D552" s="44">
        <v>164.42</v>
      </c>
      <c r="E552" s="44">
        <v>123.65</v>
      </c>
      <c r="F552" s="40">
        <f t="shared" si="35"/>
        <v>0.75203746502858537</v>
      </c>
      <c r="G552" s="40">
        <f t="shared" si="36"/>
        <v>0.75203746502858537</v>
      </c>
    </row>
    <row r="553" spans="1:7" x14ac:dyDescent="0.25">
      <c r="A553" s="10" t="s">
        <v>194</v>
      </c>
      <c r="B553" s="12"/>
      <c r="C553" s="9">
        <v>164.42</v>
      </c>
      <c r="D553" s="44">
        <v>164.42</v>
      </c>
      <c r="E553" s="44">
        <v>127.8</v>
      </c>
      <c r="F553" s="40">
        <f t="shared" si="35"/>
        <v>0.77727770344240366</v>
      </c>
      <c r="G553" s="40">
        <f t="shared" si="36"/>
        <v>0.77727770344240366</v>
      </c>
    </row>
    <row r="554" spans="1:7" x14ac:dyDescent="0.25">
      <c r="A554" s="10" t="s">
        <v>195</v>
      </c>
      <c r="B554" s="12"/>
      <c r="C554" s="9">
        <v>164.42</v>
      </c>
      <c r="D554" s="44">
        <v>164.42</v>
      </c>
      <c r="E554" s="44">
        <v>126.66</v>
      </c>
      <c r="F554" s="40">
        <f t="shared" si="35"/>
        <v>0.77034424036005356</v>
      </c>
      <c r="G554" s="40">
        <f t="shared" si="36"/>
        <v>0.77034424036005356</v>
      </c>
    </row>
    <row r="555" spans="1:7" x14ac:dyDescent="0.25">
      <c r="A555" s="10" t="s">
        <v>196</v>
      </c>
      <c r="B555" s="12"/>
      <c r="C555" s="9">
        <v>411.05</v>
      </c>
      <c r="D555" s="44">
        <v>411.05</v>
      </c>
      <c r="E555" s="44">
        <v>331.77</v>
      </c>
      <c r="F555" s="40">
        <f t="shared" si="35"/>
        <v>0.8071280866074686</v>
      </c>
      <c r="G555" s="40">
        <f t="shared" si="36"/>
        <v>0.8071280866074686</v>
      </c>
    </row>
    <row r="556" spans="1:7" x14ac:dyDescent="0.25">
      <c r="A556" s="10" t="s">
        <v>197</v>
      </c>
      <c r="B556" s="12"/>
      <c r="C556" s="9">
        <v>164.42</v>
      </c>
      <c r="D556" s="44">
        <v>164.42</v>
      </c>
      <c r="E556" s="44">
        <v>156.85</v>
      </c>
      <c r="F556" s="40">
        <f t="shared" si="35"/>
        <v>0.95395937233913153</v>
      </c>
      <c r="G556" s="40">
        <f t="shared" si="36"/>
        <v>0.95395937233913153</v>
      </c>
    </row>
    <row r="557" spans="1:7" x14ac:dyDescent="0.25">
      <c r="A557" s="10" t="s">
        <v>198</v>
      </c>
      <c r="B557" s="12"/>
      <c r="C557" s="9">
        <v>411.05</v>
      </c>
      <c r="D557" s="44">
        <v>411.05</v>
      </c>
      <c r="E557" s="44">
        <v>331.16</v>
      </c>
      <c r="F557" s="40">
        <f t="shared" si="35"/>
        <v>0.80564408222843942</v>
      </c>
      <c r="G557" s="40">
        <f t="shared" si="36"/>
        <v>0.80564408222843942</v>
      </c>
    </row>
    <row r="558" spans="1:7" x14ac:dyDescent="0.25">
      <c r="A558" s="10" t="s">
        <v>199</v>
      </c>
      <c r="B558" s="12"/>
      <c r="C558" s="9">
        <v>164.42</v>
      </c>
      <c r="D558" s="44">
        <v>164.42</v>
      </c>
      <c r="E558" s="44">
        <v>123.31</v>
      </c>
      <c r="F558" s="40">
        <f t="shared" ref="F558:F621" si="37">IFERROR(E558/C558,"")</f>
        <v>0.74996959007420028</v>
      </c>
      <c r="G558" s="40">
        <f t="shared" ref="G558:G621" si="38">IFERROR(E558/D558,"")</f>
        <v>0.74996959007420028</v>
      </c>
    </row>
    <row r="559" spans="1:7" x14ac:dyDescent="0.25">
      <c r="A559" s="10" t="s">
        <v>200</v>
      </c>
      <c r="B559" s="12"/>
      <c r="C559" s="9">
        <v>411.05</v>
      </c>
      <c r="D559" s="44">
        <v>411.05</v>
      </c>
      <c r="E559" s="44">
        <v>292.7</v>
      </c>
      <c r="F559" s="40">
        <f t="shared" si="37"/>
        <v>0.71207882252767296</v>
      </c>
      <c r="G559" s="40">
        <f t="shared" si="38"/>
        <v>0.71207882252767296</v>
      </c>
    </row>
    <row r="560" spans="1:7" x14ac:dyDescent="0.25">
      <c r="A560" s="10" t="s">
        <v>201</v>
      </c>
      <c r="B560" s="12"/>
      <c r="C560" s="9">
        <v>164.42</v>
      </c>
      <c r="D560" s="44">
        <v>164.42</v>
      </c>
      <c r="E560" s="44">
        <v>148.46</v>
      </c>
      <c r="F560" s="40">
        <f t="shared" si="37"/>
        <v>0.90293151684709905</v>
      </c>
      <c r="G560" s="40">
        <f t="shared" si="38"/>
        <v>0.90293151684709905</v>
      </c>
    </row>
    <row r="561" spans="1:7" x14ac:dyDescent="0.25">
      <c r="A561" s="10" t="s">
        <v>202</v>
      </c>
      <c r="B561" s="12"/>
      <c r="C561" s="9">
        <v>164.42</v>
      </c>
      <c r="D561" s="44">
        <v>164.42</v>
      </c>
      <c r="E561" s="44">
        <v>109.74</v>
      </c>
      <c r="F561" s="40">
        <f t="shared" si="37"/>
        <v>0.66743705145359444</v>
      </c>
      <c r="G561" s="40">
        <f t="shared" si="38"/>
        <v>0.66743705145359444</v>
      </c>
    </row>
    <row r="562" spans="1:7" x14ac:dyDescent="0.25">
      <c r="A562" s="10" t="s">
        <v>203</v>
      </c>
      <c r="B562" s="12"/>
      <c r="C562" s="9">
        <v>164.42</v>
      </c>
      <c r="D562" s="44">
        <v>164.42</v>
      </c>
      <c r="E562" s="44">
        <v>93.06</v>
      </c>
      <c r="F562" s="40">
        <f t="shared" si="37"/>
        <v>0.56598953898552495</v>
      </c>
      <c r="G562" s="40">
        <f t="shared" si="38"/>
        <v>0.56598953898552495</v>
      </c>
    </row>
    <row r="563" spans="1:7" x14ac:dyDescent="0.25">
      <c r="A563" s="10" t="s">
        <v>204</v>
      </c>
      <c r="B563" s="12"/>
      <c r="C563" s="9">
        <v>411.05</v>
      </c>
      <c r="D563" s="44">
        <v>411.05</v>
      </c>
      <c r="E563" s="44">
        <v>259.77</v>
      </c>
      <c r="F563" s="40">
        <f t="shared" si="37"/>
        <v>0.6319669140007298</v>
      </c>
      <c r="G563" s="40">
        <f t="shared" si="38"/>
        <v>0.6319669140007298</v>
      </c>
    </row>
    <row r="564" spans="1:7" x14ac:dyDescent="0.25">
      <c r="A564" s="10" t="s">
        <v>205</v>
      </c>
      <c r="B564" s="12"/>
      <c r="C564" s="9">
        <v>164.42</v>
      </c>
      <c r="D564" s="44">
        <v>164.42</v>
      </c>
      <c r="E564" s="44">
        <v>105.05</v>
      </c>
      <c r="F564" s="40">
        <f t="shared" si="37"/>
        <v>0.6389125410533999</v>
      </c>
      <c r="G564" s="40">
        <f t="shared" si="38"/>
        <v>0.6389125410533999</v>
      </c>
    </row>
    <row r="565" spans="1:7" x14ac:dyDescent="0.25">
      <c r="A565" s="10" t="s">
        <v>206</v>
      </c>
      <c r="B565" s="12"/>
      <c r="C565" s="9">
        <v>164.42</v>
      </c>
      <c r="D565" s="44">
        <v>164.42</v>
      </c>
      <c r="E565" s="44">
        <v>75.2</v>
      </c>
      <c r="F565" s="40">
        <f t="shared" si="37"/>
        <v>0.45736528402870702</v>
      </c>
      <c r="G565" s="40">
        <f t="shared" si="38"/>
        <v>0.45736528402870702</v>
      </c>
    </row>
    <row r="566" spans="1:7" x14ac:dyDescent="0.25">
      <c r="A566" s="10" t="s">
        <v>207</v>
      </c>
      <c r="B566" s="12"/>
      <c r="C566" s="9">
        <v>164.42</v>
      </c>
      <c r="D566" s="44">
        <v>164.42</v>
      </c>
      <c r="E566" s="44">
        <v>123.27</v>
      </c>
      <c r="F566" s="40">
        <f t="shared" si="37"/>
        <v>0.74972631066780204</v>
      </c>
      <c r="G566" s="40">
        <f t="shared" si="38"/>
        <v>0.74972631066780204</v>
      </c>
    </row>
    <row r="567" spans="1:7" x14ac:dyDescent="0.25">
      <c r="A567" s="10" t="s">
        <v>208</v>
      </c>
      <c r="B567" s="12"/>
      <c r="C567" s="9">
        <v>411.05</v>
      </c>
      <c r="D567" s="44">
        <v>411.05</v>
      </c>
      <c r="E567" s="44">
        <v>370.74</v>
      </c>
      <c r="F567" s="40">
        <f t="shared" si="37"/>
        <v>0.90193407128086611</v>
      </c>
      <c r="G567" s="40">
        <f t="shared" si="38"/>
        <v>0.90193407128086611</v>
      </c>
    </row>
    <row r="568" spans="1:7" x14ac:dyDescent="0.25">
      <c r="A568" s="10" t="s">
        <v>209</v>
      </c>
      <c r="B568" s="12"/>
      <c r="C568" s="9">
        <v>164.42</v>
      </c>
      <c r="D568" s="44">
        <v>164.42</v>
      </c>
      <c r="E568" s="44">
        <v>119.3</v>
      </c>
      <c r="F568" s="40">
        <f t="shared" si="37"/>
        <v>0.72558082958277581</v>
      </c>
      <c r="G568" s="40">
        <f t="shared" si="38"/>
        <v>0.72558082958277581</v>
      </c>
    </row>
    <row r="569" spans="1:7" x14ac:dyDescent="0.25">
      <c r="A569" s="10" t="s">
        <v>210</v>
      </c>
      <c r="B569" s="12"/>
      <c r="C569" s="9">
        <v>411.05</v>
      </c>
      <c r="D569" s="44">
        <v>411.05</v>
      </c>
      <c r="E569" s="44">
        <v>284.31</v>
      </c>
      <c r="F569" s="40">
        <f t="shared" si="37"/>
        <v>0.69166768033086001</v>
      </c>
      <c r="G569" s="40">
        <f t="shared" si="38"/>
        <v>0.69166768033086001</v>
      </c>
    </row>
    <row r="570" spans="1:7" x14ac:dyDescent="0.25">
      <c r="A570" s="10" t="s">
        <v>211</v>
      </c>
      <c r="B570" s="12"/>
      <c r="C570" s="9">
        <v>411.05</v>
      </c>
      <c r="D570" s="44">
        <v>411.05</v>
      </c>
      <c r="E570" s="44">
        <v>398.81</v>
      </c>
      <c r="F570" s="40">
        <f t="shared" si="37"/>
        <v>0.97022260065685439</v>
      </c>
      <c r="G570" s="40">
        <f t="shared" si="38"/>
        <v>0.97022260065685439</v>
      </c>
    </row>
    <row r="571" spans="1:7" x14ac:dyDescent="0.25">
      <c r="A571" s="10" t="s">
        <v>212</v>
      </c>
      <c r="B571" s="12"/>
      <c r="C571" s="9">
        <v>411.05</v>
      </c>
      <c r="D571" s="44">
        <v>411.05</v>
      </c>
      <c r="E571" s="44">
        <v>277.2</v>
      </c>
      <c r="F571" s="40">
        <f t="shared" si="37"/>
        <v>0.67437051453594443</v>
      </c>
      <c r="G571" s="40">
        <f t="shared" si="38"/>
        <v>0.67437051453594443</v>
      </c>
    </row>
    <row r="572" spans="1:7" x14ac:dyDescent="0.25">
      <c r="A572" s="10" t="s">
        <v>213</v>
      </c>
      <c r="B572" s="12"/>
      <c r="C572" s="9">
        <v>411.05</v>
      </c>
      <c r="D572" s="44">
        <v>411.05</v>
      </c>
      <c r="E572" s="44">
        <v>298.62</v>
      </c>
      <c r="F572" s="40">
        <f t="shared" si="37"/>
        <v>0.7264809633864493</v>
      </c>
      <c r="G572" s="40">
        <f t="shared" si="38"/>
        <v>0.7264809633864493</v>
      </c>
    </row>
    <row r="573" spans="1:7" x14ac:dyDescent="0.25">
      <c r="A573" s="10" t="s">
        <v>214</v>
      </c>
      <c r="B573" s="12"/>
      <c r="C573" s="9">
        <v>411.05</v>
      </c>
      <c r="D573" s="44">
        <v>411.05</v>
      </c>
      <c r="E573" s="44">
        <v>263.8</v>
      </c>
      <c r="F573" s="40">
        <f t="shared" si="37"/>
        <v>0.64177107407857925</v>
      </c>
      <c r="G573" s="40">
        <f t="shared" si="38"/>
        <v>0.64177107407857925</v>
      </c>
    </row>
    <row r="574" spans="1:7" x14ac:dyDescent="0.25">
      <c r="A574" s="10" t="s">
        <v>215</v>
      </c>
      <c r="B574" s="12"/>
      <c r="C574" s="9">
        <v>164.42</v>
      </c>
      <c r="D574" s="44">
        <v>164.42</v>
      </c>
      <c r="E574" s="44">
        <v>113.24</v>
      </c>
      <c r="F574" s="40">
        <f t="shared" si="37"/>
        <v>0.68872399951344121</v>
      </c>
      <c r="G574" s="40">
        <f t="shared" si="38"/>
        <v>0.68872399951344121</v>
      </c>
    </row>
    <row r="575" spans="1:7" x14ac:dyDescent="0.25">
      <c r="A575" s="10" t="s">
        <v>216</v>
      </c>
      <c r="B575" s="12"/>
      <c r="C575" s="9">
        <v>411.05</v>
      </c>
      <c r="D575" s="44">
        <v>411.05</v>
      </c>
      <c r="E575" s="44">
        <v>296.79000000000002</v>
      </c>
      <c r="F575" s="40">
        <f t="shared" si="37"/>
        <v>0.72202895024936142</v>
      </c>
      <c r="G575" s="40">
        <f t="shared" si="38"/>
        <v>0.72202895024936142</v>
      </c>
    </row>
    <row r="576" spans="1:7" x14ac:dyDescent="0.25">
      <c r="A576" s="10" t="s">
        <v>217</v>
      </c>
      <c r="B576" s="12"/>
      <c r="C576" s="9">
        <v>411.05</v>
      </c>
      <c r="D576" s="44">
        <v>411.05</v>
      </c>
      <c r="E576" s="44">
        <v>205.87</v>
      </c>
      <c r="F576" s="40">
        <f t="shared" si="37"/>
        <v>0.50083931395207393</v>
      </c>
      <c r="G576" s="40">
        <f t="shared" si="38"/>
        <v>0.50083931395207393</v>
      </c>
    </row>
    <row r="577" spans="1:7" x14ac:dyDescent="0.25">
      <c r="A577" s="10" t="s">
        <v>218</v>
      </c>
      <c r="B577" s="12"/>
      <c r="C577" s="9">
        <v>164.42</v>
      </c>
      <c r="D577" s="44">
        <v>164.42</v>
      </c>
      <c r="E577" s="44">
        <v>118.79</v>
      </c>
      <c r="F577" s="40">
        <f t="shared" si="37"/>
        <v>0.72247901715119822</v>
      </c>
      <c r="G577" s="40">
        <f t="shared" si="38"/>
        <v>0.72247901715119822</v>
      </c>
    </row>
    <row r="578" spans="1:7" x14ac:dyDescent="0.25">
      <c r="A578" s="10" t="s">
        <v>219</v>
      </c>
      <c r="B578" s="12"/>
      <c r="C578" s="9">
        <v>164.42</v>
      </c>
      <c r="D578" s="44">
        <v>164.42</v>
      </c>
      <c r="E578" s="44">
        <v>109.62</v>
      </c>
      <c r="F578" s="40">
        <f t="shared" si="37"/>
        <v>0.66670721323439974</v>
      </c>
      <c r="G578" s="40">
        <f t="shared" si="38"/>
        <v>0.66670721323439974</v>
      </c>
    </row>
    <row r="579" spans="1:7" x14ac:dyDescent="0.25">
      <c r="A579" s="10" t="s">
        <v>220</v>
      </c>
      <c r="B579" s="12"/>
      <c r="C579" s="9">
        <v>411.05</v>
      </c>
      <c r="D579" s="44">
        <v>411.05</v>
      </c>
      <c r="E579" s="44">
        <v>270.58</v>
      </c>
      <c r="F579" s="40">
        <f t="shared" si="37"/>
        <v>0.65826541783238046</v>
      </c>
      <c r="G579" s="40">
        <f t="shared" si="38"/>
        <v>0.65826541783238046</v>
      </c>
    </row>
    <row r="580" spans="1:7" x14ac:dyDescent="0.25">
      <c r="A580" s="10" t="s">
        <v>221</v>
      </c>
      <c r="B580" s="12"/>
      <c r="C580" s="9">
        <v>411.05</v>
      </c>
      <c r="D580" s="44">
        <v>411.05</v>
      </c>
      <c r="E580" s="44">
        <v>302.47000000000003</v>
      </c>
      <c r="F580" s="40">
        <f t="shared" si="37"/>
        <v>0.73584722053278195</v>
      </c>
      <c r="G580" s="40">
        <f t="shared" si="38"/>
        <v>0.73584722053278195</v>
      </c>
    </row>
    <row r="581" spans="1:7" x14ac:dyDescent="0.25">
      <c r="A581" s="10" t="s">
        <v>222</v>
      </c>
      <c r="B581" s="12"/>
      <c r="C581" s="9">
        <v>411.05</v>
      </c>
      <c r="D581" s="44">
        <v>411.05</v>
      </c>
      <c r="E581" s="44">
        <v>294.52999999999997</v>
      </c>
      <c r="F581" s="40">
        <f t="shared" si="37"/>
        <v>0.71653083566476095</v>
      </c>
      <c r="G581" s="40">
        <f t="shared" si="38"/>
        <v>0.71653083566476095</v>
      </c>
    </row>
    <row r="582" spans="1:7" x14ac:dyDescent="0.25">
      <c r="A582" s="10" t="s">
        <v>223</v>
      </c>
      <c r="B582" s="12"/>
      <c r="C582" s="9">
        <v>164.42</v>
      </c>
      <c r="D582" s="44">
        <v>164.42</v>
      </c>
      <c r="E582" s="44">
        <v>111.89</v>
      </c>
      <c r="F582" s="40">
        <f t="shared" si="37"/>
        <v>0.68051331954750038</v>
      </c>
      <c r="G582" s="40">
        <f t="shared" si="38"/>
        <v>0.68051331954750038</v>
      </c>
    </row>
    <row r="583" spans="1:7" x14ac:dyDescent="0.25">
      <c r="A583" s="10" t="s">
        <v>224</v>
      </c>
      <c r="B583" s="12"/>
      <c r="C583" s="9">
        <v>164.42</v>
      </c>
      <c r="D583" s="44">
        <v>164.42</v>
      </c>
      <c r="E583" s="44">
        <v>118.79</v>
      </c>
      <c r="F583" s="40">
        <f t="shared" si="37"/>
        <v>0.72247901715119822</v>
      </c>
      <c r="G583" s="40">
        <f t="shared" si="38"/>
        <v>0.72247901715119822</v>
      </c>
    </row>
    <row r="584" spans="1:7" x14ac:dyDescent="0.25">
      <c r="A584" s="10" t="s">
        <v>225</v>
      </c>
      <c r="B584" s="12"/>
      <c r="C584" s="9">
        <v>164.42</v>
      </c>
      <c r="D584" s="44">
        <v>164.42</v>
      </c>
      <c r="E584" s="44">
        <v>109.61</v>
      </c>
      <c r="F584" s="40">
        <f t="shared" si="37"/>
        <v>0.66664639338280018</v>
      </c>
      <c r="G584" s="40">
        <f t="shared" si="38"/>
        <v>0.66664639338280018</v>
      </c>
    </row>
    <row r="585" spans="1:7" x14ac:dyDescent="0.25">
      <c r="A585" s="10" t="s">
        <v>226</v>
      </c>
      <c r="B585" s="12"/>
      <c r="C585" s="9">
        <v>411.05</v>
      </c>
      <c r="D585" s="44">
        <v>411.05</v>
      </c>
      <c r="E585" s="44">
        <v>296.92</v>
      </c>
      <c r="F585" s="40">
        <f t="shared" si="37"/>
        <v>0.7223452134776791</v>
      </c>
      <c r="G585" s="40">
        <f t="shared" si="38"/>
        <v>0.7223452134776791</v>
      </c>
    </row>
    <row r="586" spans="1:7" x14ac:dyDescent="0.25">
      <c r="A586" s="10" t="s">
        <v>227</v>
      </c>
      <c r="B586" s="12"/>
      <c r="C586" s="9">
        <v>822.09</v>
      </c>
      <c r="D586" s="44">
        <v>822.09</v>
      </c>
      <c r="E586" s="44">
        <v>598.32000000000005</v>
      </c>
      <c r="F586" s="40">
        <f t="shared" si="37"/>
        <v>0.72780352516147873</v>
      </c>
      <c r="G586" s="40">
        <f t="shared" si="38"/>
        <v>0.72780352516147873</v>
      </c>
    </row>
    <row r="587" spans="1:7" x14ac:dyDescent="0.25">
      <c r="A587" s="10" t="s">
        <v>228</v>
      </c>
      <c r="B587" s="12"/>
      <c r="C587" s="9">
        <v>164.42</v>
      </c>
      <c r="D587" s="44">
        <v>164.42</v>
      </c>
      <c r="E587" s="44">
        <v>82.21</v>
      </c>
      <c r="F587" s="40">
        <f t="shared" si="37"/>
        <v>0.5</v>
      </c>
      <c r="G587" s="40">
        <f t="shared" si="38"/>
        <v>0.5</v>
      </c>
    </row>
    <row r="588" spans="1:7" x14ac:dyDescent="0.25">
      <c r="A588" s="10" t="s">
        <v>229</v>
      </c>
      <c r="B588" s="12"/>
      <c r="C588" s="9">
        <v>164.42</v>
      </c>
      <c r="D588" s="44">
        <v>164.42</v>
      </c>
      <c r="E588" s="44">
        <v>118.79</v>
      </c>
      <c r="F588" s="40">
        <f>IFERROR(E588/C588,"")</f>
        <v>0.72247901715119822</v>
      </c>
      <c r="G588" s="40">
        <f>IFERROR(E588/D588,"")</f>
        <v>0.72247901715119822</v>
      </c>
    </row>
    <row r="589" spans="1:7" x14ac:dyDescent="0.25">
      <c r="A589" s="10" t="s">
        <v>230</v>
      </c>
      <c r="B589" s="12"/>
      <c r="C589" s="9">
        <v>822.09</v>
      </c>
      <c r="D589" s="44">
        <v>822.09</v>
      </c>
      <c r="E589" s="44">
        <v>622.09</v>
      </c>
      <c r="F589" s="40">
        <f t="shared" si="37"/>
        <v>0.75671763432227612</v>
      </c>
      <c r="G589" s="40">
        <f t="shared" si="38"/>
        <v>0.75671763432227612</v>
      </c>
    </row>
    <row r="590" spans="1:7" x14ac:dyDescent="0.25">
      <c r="A590" s="10" t="s">
        <v>231</v>
      </c>
      <c r="B590" s="12"/>
      <c r="C590" s="9">
        <v>822.09</v>
      </c>
      <c r="D590" s="44">
        <v>822.09</v>
      </c>
      <c r="E590" s="44">
        <v>562.80999999999995</v>
      </c>
      <c r="F590" s="40">
        <f t="shared" si="37"/>
        <v>0.68460874113539871</v>
      </c>
      <c r="G590" s="40">
        <f t="shared" si="38"/>
        <v>0.68460874113539871</v>
      </c>
    </row>
    <row r="591" spans="1:7" x14ac:dyDescent="0.25">
      <c r="A591" s="10" t="s">
        <v>232</v>
      </c>
      <c r="B591" s="12"/>
      <c r="C591" s="9">
        <v>411.05</v>
      </c>
      <c r="D591" s="44">
        <v>411.05</v>
      </c>
      <c r="E591" s="44">
        <v>296.97000000000003</v>
      </c>
      <c r="F591" s="40">
        <f t="shared" si="37"/>
        <v>0.72246685318087833</v>
      </c>
      <c r="G591" s="40">
        <f t="shared" si="38"/>
        <v>0.72246685318087833</v>
      </c>
    </row>
    <row r="592" spans="1:7" x14ac:dyDescent="0.25">
      <c r="A592" s="10" t="s">
        <v>233</v>
      </c>
      <c r="B592" s="12"/>
      <c r="C592" s="9">
        <v>411.05</v>
      </c>
      <c r="D592" s="44">
        <v>411.05</v>
      </c>
      <c r="E592" s="44">
        <v>286.25</v>
      </c>
      <c r="F592" s="40">
        <f t="shared" si="37"/>
        <v>0.69638730081498601</v>
      </c>
      <c r="G592" s="40">
        <f t="shared" si="38"/>
        <v>0.69638730081498601</v>
      </c>
    </row>
    <row r="593" spans="1:7" x14ac:dyDescent="0.25">
      <c r="A593" s="10" t="s">
        <v>234</v>
      </c>
      <c r="B593" s="12"/>
      <c r="C593" s="9">
        <v>411.05</v>
      </c>
      <c r="D593" s="44">
        <v>411.05</v>
      </c>
      <c r="E593" s="44">
        <v>41.39</v>
      </c>
      <c r="F593" s="40">
        <f t="shared" si="37"/>
        <v>0.10069334630823501</v>
      </c>
      <c r="G593" s="40">
        <f t="shared" si="38"/>
        <v>0.10069334630823501</v>
      </c>
    </row>
    <row r="594" spans="1:7" x14ac:dyDescent="0.25">
      <c r="A594" s="10" t="s">
        <v>235</v>
      </c>
      <c r="B594" s="12"/>
      <c r="C594" s="9">
        <v>164.42</v>
      </c>
      <c r="D594" s="44">
        <v>164.42</v>
      </c>
      <c r="E594" s="44">
        <v>109.61</v>
      </c>
      <c r="F594" s="40">
        <f t="shared" si="37"/>
        <v>0.66664639338280018</v>
      </c>
      <c r="G594" s="40">
        <f t="shared" si="38"/>
        <v>0.66664639338280018</v>
      </c>
    </row>
    <row r="595" spans="1:7" x14ac:dyDescent="0.25">
      <c r="A595" s="10" t="s">
        <v>236</v>
      </c>
      <c r="B595" s="12"/>
      <c r="C595" s="9">
        <v>411.05</v>
      </c>
      <c r="D595" s="44">
        <v>411.05</v>
      </c>
      <c r="E595" s="44">
        <v>243.83</v>
      </c>
      <c r="F595" s="40">
        <f t="shared" si="37"/>
        <v>0.59318817662084911</v>
      </c>
      <c r="G595" s="40">
        <f t="shared" si="38"/>
        <v>0.59318817662084911</v>
      </c>
    </row>
    <row r="596" spans="1:7" x14ac:dyDescent="0.25">
      <c r="A596" s="10" t="s">
        <v>237</v>
      </c>
      <c r="B596" s="12"/>
      <c r="C596" s="9">
        <v>164.42</v>
      </c>
      <c r="D596" s="44">
        <v>164.42</v>
      </c>
      <c r="E596" s="44">
        <v>109.62</v>
      </c>
      <c r="F596" s="40">
        <f t="shared" si="37"/>
        <v>0.66670721323439974</v>
      </c>
      <c r="G596" s="40">
        <f t="shared" si="38"/>
        <v>0.66670721323439974</v>
      </c>
    </row>
    <row r="597" spans="1:7" x14ac:dyDescent="0.25">
      <c r="A597" s="10" t="s">
        <v>238</v>
      </c>
      <c r="B597" s="12"/>
      <c r="C597" s="9">
        <v>164.42</v>
      </c>
      <c r="D597" s="44">
        <v>164.42</v>
      </c>
      <c r="E597" s="44">
        <v>97.73</v>
      </c>
      <c r="F597" s="40">
        <f t="shared" si="37"/>
        <v>0.5943924096825205</v>
      </c>
      <c r="G597" s="40">
        <f t="shared" si="38"/>
        <v>0.5943924096825205</v>
      </c>
    </row>
    <row r="598" spans="1:7" x14ac:dyDescent="0.25">
      <c r="A598" s="10" t="s">
        <v>239</v>
      </c>
      <c r="B598" s="12"/>
      <c r="C598" s="9">
        <v>411.05</v>
      </c>
      <c r="D598" s="44">
        <v>411.05</v>
      </c>
      <c r="E598" s="44">
        <v>274.02</v>
      </c>
      <c r="F598" s="40">
        <f t="shared" si="37"/>
        <v>0.66663422941248018</v>
      </c>
      <c r="G598" s="40">
        <f t="shared" si="38"/>
        <v>0.66663422941248018</v>
      </c>
    </row>
    <row r="599" spans="1:7" x14ac:dyDescent="0.25">
      <c r="A599" s="10" t="s">
        <v>240</v>
      </c>
      <c r="B599" s="12"/>
      <c r="C599" s="9">
        <v>164.42</v>
      </c>
      <c r="D599" s="44">
        <v>164.42</v>
      </c>
      <c r="E599" s="44">
        <v>109.85</v>
      </c>
      <c r="F599" s="40">
        <f t="shared" si="37"/>
        <v>0.6681060698211897</v>
      </c>
      <c r="G599" s="40">
        <f t="shared" si="38"/>
        <v>0.6681060698211897</v>
      </c>
    </row>
    <row r="600" spans="1:7" x14ac:dyDescent="0.25">
      <c r="A600" s="10" t="s">
        <v>241</v>
      </c>
      <c r="B600" s="12"/>
      <c r="C600" s="9">
        <v>164.42</v>
      </c>
      <c r="D600" s="44">
        <v>164.42</v>
      </c>
      <c r="E600" s="44">
        <v>104.16</v>
      </c>
      <c r="F600" s="40">
        <f t="shared" si="37"/>
        <v>0.63349957426103887</v>
      </c>
      <c r="G600" s="40">
        <f t="shared" si="38"/>
        <v>0.63349957426103887</v>
      </c>
    </row>
    <row r="601" spans="1:7" x14ac:dyDescent="0.25">
      <c r="A601" s="10" t="s">
        <v>242</v>
      </c>
      <c r="B601" s="12"/>
      <c r="C601" s="9">
        <v>411.05</v>
      </c>
      <c r="D601" s="44">
        <v>411.05</v>
      </c>
      <c r="E601" s="44">
        <v>254.34</v>
      </c>
      <c r="F601" s="40">
        <f t="shared" si="37"/>
        <v>0.61875684223330496</v>
      </c>
      <c r="G601" s="40">
        <f t="shared" si="38"/>
        <v>0.61875684223330496</v>
      </c>
    </row>
    <row r="602" spans="1:7" x14ac:dyDescent="0.25">
      <c r="A602" s="10" t="s">
        <v>243</v>
      </c>
      <c r="B602" s="12"/>
      <c r="C602" s="9">
        <v>164.42</v>
      </c>
      <c r="D602" s="44">
        <v>164.42</v>
      </c>
      <c r="E602" s="44">
        <v>127.73</v>
      </c>
      <c r="F602" s="40">
        <f t="shared" si="37"/>
        <v>0.77685196448120675</v>
      </c>
      <c r="G602" s="40">
        <f t="shared" si="38"/>
        <v>0.77685196448120675</v>
      </c>
    </row>
    <row r="603" spans="1:7" x14ac:dyDescent="0.25">
      <c r="A603" s="10" t="s">
        <v>244</v>
      </c>
      <c r="B603" s="12"/>
      <c r="C603" s="9">
        <v>411.05</v>
      </c>
      <c r="D603" s="44">
        <v>411.05</v>
      </c>
      <c r="E603" s="44">
        <v>278.37</v>
      </c>
      <c r="F603" s="40">
        <f t="shared" si="37"/>
        <v>0.67721688359080401</v>
      </c>
      <c r="G603" s="40">
        <f t="shared" si="38"/>
        <v>0.67721688359080401</v>
      </c>
    </row>
    <row r="604" spans="1:7" x14ac:dyDescent="0.25">
      <c r="A604" s="10" t="s">
        <v>245</v>
      </c>
      <c r="B604" s="12"/>
      <c r="C604" s="9">
        <v>164.42</v>
      </c>
      <c r="D604" s="44">
        <v>164.42</v>
      </c>
      <c r="E604" s="44">
        <v>123.31</v>
      </c>
      <c r="F604" s="40">
        <f t="shared" si="37"/>
        <v>0.74996959007420028</v>
      </c>
      <c r="G604" s="40">
        <f t="shared" si="38"/>
        <v>0.74996959007420028</v>
      </c>
    </row>
    <row r="605" spans="1:7" x14ac:dyDescent="0.25">
      <c r="A605" s="10" t="s">
        <v>246</v>
      </c>
      <c r="B605" s="12"/>
      <c r="C605" s="9">
        <v>411.05</v>
      </c>
      <c r="D605" s="44">
        <v>411.05</v>
      </c>
      <c r="E605" s="44">
        <v>264.63</v>
      </c>
      <c r="F605" s="40">
        <f t="shared" si="37"/>
        <v>0.64379029315168468</v>
      </c>
      <c r="G605" s="40">
        <f t="shared" si="38"/>
        <v>0.64379029315168468</v>
      </c>
    </row>
    <row r="606" spans="1:7" x14ac:dyDescent="0.25">
      <c r="A606" s="10" t="s">
        <v>247</v>
      </c>
      <c r="B606" s="12"/>
      <c r="C606" s="9">
        <v>164.42</v>
      </c>
      <c r="D606" s="44">
        <v>164.42</v>
      </c>
      <c r="E606" s="44">
        <v>122.47</v>
      </c>
      <c r="F606" s="40">
        <f t="shared" si="37"/>
        <v>0.74486072253983704</v>
      </c>
      <c r="G606" s="40">
        <f t="shared" si="38"/>
        <v>0.74486072253983704</v>
      </c>
    </row>
    <row r="607" spans="1:7" x14ac:dyDescent="0.25">
      <c r="A607" s="10" t="s">
        <v>248</v>
      </c>
      <c r="B607" s="12"/>
      <c r="C607" s="9">
        <v>411.05</v>
      </c>
      <c r="D607" s="44">
        <v>411.05</v>
      </c>
      <c r="E607" s="44">
        <v>262.95</v>
      </c>
      <c r="F607" s="40">
        <f t="shared" si="37"/>
        <v>0.63970319912419404</v>
      </c>
      <c r="G607" s="40">
        <f t="shared" si="38"/>
        <v>0.63970319912419404</v>
      </c>
    </row>
    <row r="608" spans="1:7" ht="60" x14ac:dyDescent="0.25">
      <c r="A608" s="35" t="s">
        <v>53</v>
      </c>
      <c r="B608" s="27" t="s">
        <v>54</v>
      </c>
      <c r="C608" s="17">
        <f>SUM(C609:C621)</f>
        <v>143438</v>
      </c>
      <c r="D608" s="17">
        <f>SUM(D609:D621)</f>
        <v>143438</v>
      </c>
      <c r="E608" s="17">
        <f>SUM(E609:E621)</f>
        <v>63800.160000000011</v>
      </c>
      <c r="F608" s="39">
        <f t="shared" si="37"/>
        <v>0.44479259331557891</v>
      </c>
      <c r="G608" s="39">
        <f t="shared" si="38"/>
        <v>0.44479259331557891</v>
      </c>
    </row>
    <row r="609" spans="1:7" x14ac:dyDescent="0.25">
      <c r="A609" s="10" t="s">
        <v>68</v>
      </c>
      <c r="B609" s="12"/>
      <c r="C609" s="9">
        <v>27584.1</v>
      </c>
      <c r="D609" s="9">
        <v>27584.1</v>
      </c>
      <c r="E609" s="9">
        <v>12460.38</v>
      </c>
      <c r="F609" s="40">
        <f t="shared" si="37"/>
        <v>0.451723275365156</v>
      </c>
      <c r="G609" s="40">
        <f t="shared" si="38"/>
        <v>0.451723275365156</v>
      </c>
    </row>
    <row r="610" spans="1:7" x14ac:dyDescent="0.25">
      <c r="A610" s="10" t="s">
        <v>69</v>
      </c>
      <c r="B610" s="12"/>
      <c r="C610" s="9">
        <v>5547.5</v>
      </c>
      <c r="D610" s="9">
        <v>5547.5</v>
      </c>
      <c r="E610" s="9">
        <v>2146.91</v>
      </c>
      <c r="F610" s="40">
        <f t="shared" si="37"/>
        <v>0.38700495718792244</v>
      </c>
      <c r="G610" s="40">
        <f t="shared" si="38"/>
        <v>0.38700495718792244</v>
      </c>
    </row>
    <row r="611" spans="1:7" x14ac:dyDescent="0.25">
      <c r="A611" s="10" t="s">
        <v>70</v>
      </c>
      <c r="B611" s="12"/>
      <c r="C611" s="9">
        <v>2931.8</v>
      </c>
      <c r="D611" s="9">
        <v>2931.8</v>
      </c>
      <c r="E611" s="9">
        <v>1084.44</v>
      </c>
      <c r="F611" s="40">
        <f t="shared" si="37"/>
        <v>0.36988880551197217</v>
      </c>
      <c r="G611" s="40">
        <f t="shared" si="38"/>
        <v>0.36988880551197217</v>
      </c>
    </row>
    <row r="612" spans="1:7" x14ac:dyDescent="0.25">
      <c r="A612" s="10" t="s">
        <v>71</v>
      </c>
      <c r="B612" s="12"/>
      <c r="C612" s="9">
        <v>4752.1000000000004</v>
      </c>
      <c r="D612" s="9">
        <v>4752.1000000000004</v>
      </c>
      <c r="E612" s="9">
        <v>2858.73</v>
      </c>
      <c r="F612" s="40">
        <f t="shared" si="37"/>
        <v>0.60157193661749542</v>
      </c>
      <c r="G612" s="40">
        <f t="shared" si="38"/>
        <v>0.60157193661749542</v>
      </c>
    </row>
    <row r="613" spans="1:7" ht="15" customHeight="1" x14ac:dyDescent="0.25">
      <c r="A613" s="10" t="s">
        <v>72</v>
      </c>
      <c r="B613" s="12"/>
      <c r="C613" s="9">
        <v>5421.2</v>
      </c>
      <c r="D613" s="9">
        <v>5421.2</v>
      </c>
      <c r="E613" s="9">
        <v>2832.26</v>
      </c>
      <c r="F613" s="40">
        <f t="shared" si="37"/>
        <v>0.522441525861433</v>
      </c>
      <c r="G613" s="40">
        <f t="shared" si="38"/>
        <v>0.522441525861433</v>
      </c>
    </row>
    <row r="614" spans="1:7" x14ac:dyDescent="0.25">
      <c r="A614" s="10" t="s">
        <v>73</v>
      </c>
      <c r="B614" s="12"/>
      <c r="C614" s="9">
        <v>6651.2</v>
      </c>
      <c r="D614" s="9">
        <v>6651.2</v>
      </c>
      <c r="E614" s="9">
        <v>2968.82</v>
      </c>
      <c r="F614" s="40">
        <f t="shared" si="37"/>
        <v>0.44635855184026946</v>
      </c>
      <c r="G614" s="40">
        <f t="shared" si="38"/>
        <v>0.44635855184026946</v>
      </c>
    </row>
    <row r="615" spans="1:7" x14ac:dyDescent="0.25">
      <c r="A615" s="10" t="s">
        <v>74</v>
      </c>
      <c r="B615" s="12"/>
      <c r="C615" s="9">
        <v>14868.1</v>
      </c>
      <c r="D615" s="9">
        <v>14868.1</v>
      </c>
      <c r="E615" s="9">
        <v>4798.72</v>
      </c>
      <c r="F615" s="40">
        <f t="shared" si="37"/>
        <v>0.32275273908569352</v>
      </c>
      <c r="G615" s="40">
        <f t="shared" si="38"/>
        <v>0.32275273908569352</v>
      </c>
    </row>
    <row r="616" spans="1:7" x14ac:dyDescent="0.25">
      <c r="A616" s="10" t="s">
        <v>75</v>
      </c>
      <c r="B616" s="12"/>
      <c r="C616" s="9">
        <v>11524.8</v>
      </c>
      <c r="D616" s="9">
        <v>11524.8</v>
      </c>
      <c r="E616" s="9">
        <v>6095.07</v>
      </c>
      <c r="F616" s="40">
        <f t="shared" si="37"/>
        <v>0.52886557684298208</v>
      </c>
      <c r="G616" s="40">
        <f t="shared" si="38"/>
        <v>0.52886557684298208</v>
      </c>
    </row>
    <row r="617" spans="1:7" x14ac:dyDescent="0.25">
      <c r="A617" s="10" t="s">
        <v>76</v>
      </c>
      <c r="B617" s="12"/>
      <c r="C617" s="9">
        <v>4497.3</v>
      </c>
      <c r="D617" s="9">
        <v>4497.3</v>
      </c>
      <c r="E617" s="9">
        <v>2537.0500000000002</v>
      </c>
      <c r="F617" s="40">
        <f t="shared" si="37"/>
        <v>0.56412736530807372</v>
      </c>
      <c r="G617" s="40">
        <f t="shared" si="38"/>
        <v>0.56412736530807372</v>
      </c>
    </row>
    <row r="618" spans="1:7" x14ac:dyDescent="0.25">
      <c r="A618" s="10" t="s">
        <v>77</v>
      </c>
      <c r="B618" s="12"/>
      <c r="C618" s="9">
        <v>3958.9</v>
      </c>
      <c r="D618" s="9">
        <v>3958.9</v>
      </c>
      <c r="E618" s="9">
        <v>2326.48</v>
      </c>
      <c r="F618" s="40">
        <f t="shared" si="37"/>
        <v>0.58765818788047186</v>
      </c>
      <c r="G618" s="40">
        <f t="shared" si="38"/>
        <v>0.58765818788047186</v>
      </c>
    </row>
    <row r="619" spans="1:7" x14ac:dyDescent="0.25">
      <c r="A619" s="10" t="s">
        <v>78</v>
      </c>
      <c r="B619" s="12"/>
      <c r="C619" s="9">
        <v>5404.5</v>
      </c>
      <c r="D619" s="9">
        <v>5404.5</v>
      </c>
      <c r="E619" s="9">
        <v>4753.54</v>
      </c>
      <c r="F619" s="40">
        <f t="shared" si="37"/>
        <v>0.87955222499768715</v>
      </c>
      <c r="G619" s="40">
        <f t="shared" si="38"/>
        <v>0.87955222499768715</v>
      </c>
    </row>
    <row r="620" spans="1:7" x14ac:dyDescent="0.25">
      <c r="A620" s="10" t="s">
        <v>81</v>
      </c>
      <c r="B620" s="12"/>
      <c r="C620" s="9">
        <v>42858.2</v>
      </c>
      <c r="D620" s="9">
        <v>42858.2</v>
      </c>
      <c r="E620" s="9">
        <v>16431.03</v>
      </c>
      <c r="F620" s="40">
        <f t="shared" si="37"/>
        <v>0.3833812432626662</v>
      </c>
      <c r="G620" s="40">
        <f t="shared" si="38"/>
        <v>0.3833812432626662</v>
      </c>
    </row>
    <row r="621" spans="1:7" x14ac:dyDescent="0.25">
      <c r="A621" s="10" t="s">
        <v>79</v>
      </c>
      <c r="B621" s="12"/>
      <c r="C621" s="9">
        <v>7438.3</v>
      </c>
      <c r="D621" s="9">
        <v>7438.3</v>
      </c>
      <c r="E621" s="9">
        <v>2506.73</v>
      </c>
      <c r="F621" s="40">
        <f t="shared" si="37"/>
        <v>0.3370030786604466</v>
      </c>
      <c r="G621" s="40">
        <f t="shared" si="38"/>
        <v>0.3370030786604466</v>
      </c>
    </row>
    <row r="622" spans="1:7" ht="345" x14ac:dyDescent="0.25">
      <c r="A622" s="35" t="s">
        <v>55</v>
      </c>
      <c r="B622" s="27" t="s">
        <v>56</v>
      </c>
      <c r="C622" s="17">
        <f>SUM(C623:C635)</f>
        <v>39</v>
      </c>
      <c r="D622" s="17">
        <f>SUM(D623:D635)</f>
        <v>39</v>
      </c>
      <c r="E622" s="17">
        <f>SUM(E623:E635)</f>
        <v>15</v>
      </c>
      <c r="F622" s="39">
        <f t="shared" ref="F622:F685" si="39">IFERROR(E622/C622,"")</f>
        <v>0.38461538461538464</v>
      </c>
      <c r="G622" s="39">
        <f t="shared" ref="G622:G685" si="40">IFERROR(E622/D622,"")</f>
        <v>0.38461538461538464</v>
      </c>
    </row>
    <row r="623" spans="1:7" x14ac:dyDescent="0.25">
      <c r="A623" s="10" t="s">
        <v>68</v>
      </c>
      <c r="B623" s="12"/>
      <c r="C623" s="9">
        <v>3</v>
      </c>
      <c r="D623" s="44">
        <v>3</v>
      </c>
      <c r="E623" s="44">
        <v>3</v>
      </c>
      <c r="F623" s="40">
        <f t="shared" si="39"/>
        <v>1</v>
      </c>
      <c r="G623" s="40">
        <f t="shared" si="40"/>
        <v>1</v>
      </c>
    </row>
    <row r="624" spans="1:7" x14ac:dyDescent="0.25">
      <c r="A624" s="10" t="s">
        <v>69</v>
      </c>
      <c r="B624" s="12"/>
      <c r="C624" s="9">
        <v>3</v>
      </c>
      <c r="D624" s="44">
        <v>3</v>
      </c>
      <c r="E624" s="44">
        <v>0</v>
      </c>
      <c r="F624" s="40">
        <f t="shared" si="39"/>
        <v>0</v>
      </c>
      <c r="G624" s="40">
        <f t="shared" si="40"/>
        <v>0</v>
      </c>
    </row>
    <row r="625" spans="1:7" x14ac:dyDescent="0.25">
      <c r="A625" s="10" t="s">
        <v>70</v>
      </c>
      <c r="B625" s="12"/>
      <c r="C625" s="9">
        <v>3</v>
      </c>
      <c r="D625" s="44">
        <v>3</v>
      </c>
      <c r="E625" s="44">
        <v>3</v>
      </c>
      <c r="F625" s="40">
        <f t="shared" si="39"/>
        <v>1</v>
      </c>
      <c r="G625" s="40">
        <f t="shared" si="40"/>
        <v>1</v>
      </c>
    </row>
    <row r="626" spans="1:7" x14ac:dyDescent="0.25">
      <c r="A626" s="10" t="s">
        <v>71</v>
      </c>
      <c r="B626" s="12"/>
      <c r="C626" s="9">
        <v>3</v>
      </c>
      <c r="D626" s="44">
        <v>3</v>
      </c>
      <c r="E626" s="44">
        <v>3</v>
      </c>
      <c r="F626" s="40">
        <f t="shared" si="39"/>
        <v>1</v>
      </c>
      <c r="G626" s="40">
        <f t="shared" si="40"/>
        <v>1</v>
      </c>
    </row>
    <row r="627" spans="1:7" x14ac:dyDescent="0.25">
      <c r="A627" s="10" t="s">
        <v>72</v>
      </c>
      <c r="B627" s="12"/>
      <c r="C627" s="9">
        <v>3</v>
      </c>
      <c r="D627" s="44">
        <v>3</v>
      </c>
      <c r="E627" s="44">
        <v>0</v>
      </c>
      <c r="F627" s="40">
        <f t="shared" si="39"/>
        <v>0</v>
      </c>
      <c r="G627" s="40">
        <f t="shared" si="40"/>
        <v>0</v>
      </c>
    </row>
    <row r="628" spans="1:7" x14ac:dyDescent="0.25">
      <c r="A628" s="10" t="s">
        <v>73</v>
      </c>
      <c r="B628" s="12"/>
      <c r="C628" s="9">
        <v>3</v>
      </c>
      <c r="D628" s="44">
        <v>3</v>
      </c>
      <c r="E628" s="44">
        <v>3</v>
      </c>
      <c r="F628" s="40">
        <f t="shared" si="39"/>
        <v>1</v>
      </c>
      <c r="G628" s="40">
        <f t="shared" si="40"/>
        <v>1</v>
      </c>
    </row>
    <row r="629" spans="1:7" x14ac:dyDescent="0.25">
      <c r="A629" s="10" t="s">
        <v>74</v>
      </c>
      <c r="B629" s="12"/>
      <c r="C629" s="9">
        <v>3</v>
      </c>
      <c r="D629" s="44">
        <v>3</v>
      </c>
      <c r="E629" s="44">
        <v>0</v>
      </c>
      <c r="F629" s="40">
        <f t="shared" si="39"/>
        <v>0</v>
      </c>
      <c r="G629" s="40">
        <f t="shared" si="40"/>
        <v>0</v>
      </c>
    </row>
    <row r="630" spans="1:7" x14ac:dyDescent="0.25">
      <c r="A630" s="10" t="s">
        <v>75</v>
      </c>
      <c r="B630" s="12"/>
      <c r="C630" s="9">
        <v>3</v>
      </c>
      <c r="D630" s="44">
        <v>3</v>
      </c>
      <c r="E630" s="44">
        <v>0</v>
      </c>
      <c r="F630" s="40">
        <f t="shared" si="39"/>
        <v>0</v>
      </c>
      <c r="G630" s="40">
        <f t="shared" si="40"/>
        <v>0</v>
      </c>
    </row>
    <row r="631" spans="1:7" x14ac:dyDescent="0.25">
      <c r="A631" s="10" t="s">
        <v>76</v>
      </c>
      <c r="B631" s="12"/>
      <c r="C631" s="9">
        <v>3</v>
      </c>
      <c r="D631" s="44">
        <v>3</v>
      </c>
      <c r="E631" s="44">
        <v>0</v>
      </c>
      <c r="F631" s="40">
        <f t="shared" si="39"/>
        <v>0</v>
      </c>
      <c r="G631" s="40">
        <f t="shared" si="40"/>
        <v>0</v>
      </c>
    </row>
    <row r="632" spans="1:7" x14ac:dyDescent="0.25">
      <c r="A632" s="10" t="s">
        <v>77</v>
      </c>
      <c r="B632" s="12"/>
      <c r="C632" s="9">
        <v>3</v>
      </c>
      <c r="D632" s="44">
        <v>3</v>
      </c>
      <c r="E632" s="44">
        <v>3</v>
      </c>
      <c r="F632" s="40">
        <f t="shared" si="39"/>
        <v>1</v>
      </c>
      <c r="G632" s="40">
        <f t="shared" si="40"/>
        <v>1</v>
      </c>
    </row>
    <row r="633" spans="1:7" x14ac:dyDescent="0.25">
      <c r="A633" s="10" t="s">
        <v>78</v>
      </c>
      <c r="B633" s="12"/>
      <c r="C633" s="9">
        <v>3</v>
      </c>
      <c r="D633" s="44">
        <v>3</v>
      </c>
      <c r="E633" s="44">
        <v>0</v>
      </c>
      <c r="F633" s="40">
        <f t="shared" si="39"/>
        <v>0</v>
      </c>
      <c r="G633" s="40">
        <f t="shared" si="40"/>
        <v>0</v>
      </c>
    </row>
    <row r="634" spans="1:7" x14ac:dyDescent="0.25">
      <c r="A634" s="10" t="s">
        <v>81</v>
      </c>
      <c r="B634" s="12"/>
      <c r="C634" s="9">
        <v>3</v>
      </c>
      <c r="D634" s="44">
        <v>3</v>
      </c>
      <c r="E634" s="44">
        <v>0</v>
      </c>
      <c r="F634" s="40">
        <f t="shared" si="39"/>
        <v>0</v>
      </c>
      <c r="G634" s="40">
        <f t="shared" si="40"/>
        <v>0</v>
      </c>
    </row>
    <row r="635" spans="1:7" x14ac:dyDescent="0.25">
      <c r="A635" s="10" t="s">
        <v>79</v>
      </c>
      <c r="B635" s="12"/>
      <c r="C635" s="9">
        <v>3</v>
      </c>
      <c r="D635" s="44">
        <v>3</v>
      </c>
      <c r="E635" s="44">
        <v>0</v>
      </c>
      <c r="F635" s="40">
        <f t="shared" si="39"/>
        <v>0</v>
      </c>
      <c r="G635" s="40">
        <f t="shared" si="40"/>
        <v>0</v>
      </c>
    </row>
    <row r="636" spans="1:7" ht="195" x14ac:dyDescent="0.25">
      <c r="A636" s="35" t="s">
        <v>57</v>
      </c>
      <c r="B636" s="27" t="s">
        <v>58</v>
      </c>
      <c r="C636" s="17">
        <f>SUM(C637:C649)</f>
        <v>17783.3</v>
      </c>
      <c r="D636" s="17">
        <f>SUM(D637:D649)</f>
        <v>17783.3</v>
      </c>
      <c r="E636" s="17">
        <f>SUM(E637:E649)</f>
        <v>0</v>
      </c>
      <c r="F636" s="39">
        <f t="shared" si="39"/>
        <v>0</v>
      </c>
      <c r="G636" s="39">
        <f t="shared" si="40"/>
        <v>0</v>
      </c>
    </row>
    <row r="637" spans="1:7" x14ac:dyDescent="0.25">
      <c r="A637" s="10" t="s">
        <v>78</v>
      </c>
      <c r="B637" s="12"/>
      <c r="C637" s="9">
        <v>1198.8800000000001</v>
      </c>
      <c r="D637" s="9">
        <v>1198.8800000000001</v>
      </c>
      <c r="E637" s="44">
        <v>0</v>
      </c>
      <c r="F637" s="40">
        <f t="shared" si="39"/>
        <v>0</v>
      </c>
      <c r="G637" s="40">
        <f t="shared" si="40"/>
        <v>0</v>
      </c>
    </row>
    <row r="638" spans="1:7" x14ac:dyDescent="0.25">
      <c r="A638" s="10" t="s">
        <v>81</v>
      </c>
      <c r="B638" s="12"/>
      <c r="C638" s="9">
        <v>5331.55</v>
      </c>
      <c r="D638" s="9">
        <v>5331.55</v>
      </c>
      <c r="E638" s="44">
        <v>0</v>
      </c>
      <c r="F638" s="40">
        <f t="shared" si="39"/>
        <v>0</v>
      </c>
      <c r="G638" s="40">
        <f t="shared" si="40"/>
        <v>0</v>
      </c>
    </row>
    <row r="639" spans="1:7" x14ac:dyDescent="0.25">
      <c r="A639" s="10" t="s">
        <v>79</v>
      </c>
      <c r="B639" s="12"/>
      <c r="C639" s="9">
        <v>1178.8499999999999</v>
      </c>
      <c r="D639" s="9">
        <v>1178.8499999999999</v>
      </c>
      <c r="E639" s="44">
        <v>0</v>
      </c>
      <c r="F639" s="40">
        <f t="shared" si="39"/>
        <v>0</v>
      </c>
      <c r="G639" s="40">
        <f t="shared" si="40"/>
        <v>0</v>
      </c>
    </row>
    <row r="640" spans="1:7" x14ac:dyDescent="0.25">
      <c r="A640" s="10" t="s">
        <v>68</v>
      </c>
      <c r="B640" s="12"/>
      <c r="C640" s="9">
        <v>1285.48</v>
      </c>
      <c r="D640" s="9">
        <v>1285.48</v>
      </c>
      <c r="E640" s="44">
        <v>0</v>
      </c>
      <c r="F640" s="40">
        <f t="shared" si="39"/>
        <v>0</v>
      </c>
      <c r="G640" s="40">
        <f t="shared" si="40"/>
        <v>0</v>
      </c>
    </row>
    <row r="641" spans="1:7" x14ac:dyDescent="0.25">
      <c r="A641" s="10" t="s">
        <v>69</v>
      </c>
      <c r="B641" s="12"/>
      <c r="C641" s="9">
        <v>999.18</v>
      </c>
      <c r="D641" s="9">
        <v>999.18</v>
      </c>
      <c r="E641" s="44">
        <v>0</v>
      </c>
      <c r="F641" s="40">
        <f t="shared" si="39"/>
        <v>0</v>
      </c>
      <c r="G641" s="40">
        <f t="shared" si="40"/>
        <v>0</v>
      </c>
    </row>
    <row r="642" spans="1:7" x14ac:dyDescent="0.25">
      <c r="A642" s="10" t="s">
        <v>70</v>
      </c>
      <c r="B642" s="12"/>
      <c r="C642" s="9">
        <v>614.85</v>
      </c>
      <c r="D642" s="9">
        <v>614.85</v>
      </c>
      <c r="E642" s="44">
        <v>0</v>
      </c>
      <c r="F642" s="40">
        <f t="shared" si="39"/>
        <v>0</v>
      </c>
      <c r="G642" s="40">
        <f t="shared" si="40"/>
        <v>0</v>
      </c>
    </row>
    <row r="643" spans="1:7" x14ac:dyDescent="0.25">
      <c r="A643" s="10" t="s">
        <v>71</v>
      </c>
      <c r="B643" s="12"/>
      <c r="C643" s="9">
        <v>738.64</v>
      </c>
      <c r="D643" s="9">
        <v>738.64</v>
      </c>
      <c r="E643" s="44">
        <v>0</v>
      </c>
      <c r="F643" s="40">
        <f t="shared" si="39"/>
        <v>0</v>
      </c>
      <c r="G643" s="40">
        <f t="shared" si="40"/>
        <v>0</v>
      </c>
    </row>
    <row r="644" spans="1:7" ht="15" customHeight="1" x14ac:dyDescent="0.25">
      <c r="A644" s="10" t="s">
        <v>72</v>
      </c>
      <c r="B644" s="12"/>
      <c r="C644" s="9">
        <v>985.12</v>
      </c>
      <c r="D644" s="9">
        <v>985.12</v>
      </c>
      <c r="E644" s="44">
        <v>0</v>
      </c>
      <c r="F644" s="40">
        <f t="shared" si="39"/>
        <v>0</v>
      </c>
      <c r="G644" s="40">
        <f t="shared" si="40"/>
        <v>0</v>
      </c>
    </row>
    <row r="645" spans="1:7" x14ac:dyDescent="0.25">
      <c r="A645" s="10" t="s">
        <v>73</v>
      </c>
      <c r="B645" s="12"/>
      <c r="C645" s="9">
        <v>1048.6400000000001</v>
      </c>
      <c r="D645" s="9">
        <v>1048.6400000000001</v>
      </c>
      <c r="E645" s="44">
        <v>0</v>
      </c>
      <c r="F645" s="40">
        <f t="shared" si="39"/>
        <v>0</v>
      </c>
      <c r="G645" s="40">
        <f t="shared" si="40"/>
        <v>0</v>
      </c>
    </row>
    <row r="646" spans="1:7" x14ac:dyDescent="0.25">
      <c r="A646" s="10" t="s">
        <v>74</v>
      </c>
      <c r="B646" s="12"/>
      <c r="C646" s="9">
        <v>1488.42</v>
      </c>
      <c r="D646" s="9">
        <v>1488.42</v>
      </c>
      <c r="E646" s="44">
        <v>0</v>
      </c>
      <c r="F646" s="40">
        <f t="shared" si="39"/>
        <v>0</v>
      </c>
      <c r="G646" s="40">
        <f t="shared" si="40"/>
        <v>0</v>
      </c>
    </row>
    <row r="647" spans="1:7" x14ac:dyDescent="0.25">
      <c r="A647" s="10" t="s">
        <v>75</v>
      </c>
      <c r="B647" s="12"/>
      <c r="C647" s="9">
        <v>1537.14</v>
      </c>
      <c r="D647" s="9">
        <v>1537.14</v>
      </c>
      <c r="E647" s="44">
        <v>0</v>
      </c>
      <c r="F647" s="40">
        <f t="shared" si="39"/>
        <v>0</v>
      </c>
      <c r="G647" s="40">
        <f t="shared" si="40"/>
        <v>0</v>
      </c>
    </row>
    <row r="648" spans="1:7" x14ac:dyDescent="0.25">
      <c r="A648" s="10" t="s">
        <v>76</v>
      </c>
      <c r="B648" s="12"/>
      <c r="C648" s="9">
        <v>601.69000000000005</v>
      </c>
      <c r="D648" s="9">
        <v>601.69000000000005</v>
      </c>
      <c r="E648" s="44">
        <v>0</v>
      </c>
      <c r="F648" s="40">
        <f t="shared" si="39"/>
        <v>0</v>
      </c>
      <c r="G648" s="40">
        <f t="shared" si="40"/>
        <v>0</v>
      </c>
    </row>
    <row r="649" spans="1:7" x14ac:dyDescent="0.25">
      <c r="A649" s="10" t="s">
        <v>77</v>
      </c>
      <c r="B649" s="12"/>
      <c r="C649" s="9">
        <v>774.86</v>
      </c>
      <c r="D649" s="9">
        <v>774.86</v>
      </c>
      <c r="E649" s="44">
        <v>0</v>
      </c>
      <c r="F649" s="40">
        <f t="shared" si="39"/>
        <v>0</v>
      </c>
      <c r="G649" s="40">
        <f t="shared" si="40"/>
        <v>0</v>
      </c>
    </row>
    <row r="650" spans="1:7" ht="30" x14ac:dyDescent="0.25">
      <c r="A650" s="7" t="s">
        <v>59</v>
      </c>
      <c r="B650" s="14"/>
      <c r="C650" s="45">
        <f>C651+C665+C680+C687+C689+C703+C707+C721+C727</f>
        <v>153684.03</v>
      </c>
      <c r="D650" s="45">
        <f t="shared" ref="D650:E650" si="41">D651+D665+D680+D687+D689+D703+D707+D721+D727</f>
        <v>218501.99</v>
      </c>
      <c r="E650" s="45">
        <f t="shared" si="41"/>
        <v>139351.21000000002</v>
      </c>
      <c r="F650" s="38">
        <f t="shared" si="39"/>
        <v>0.90673839044954785</v>
      </c>
      <c r="G650" s="38">
        <f t="shared" si="40"/>
        <v>0.63775716642214575</v>
      </c>
    </row>
    <row r="651" spans="1:7" ht="75" x14ac:dyDescent="0.25">
      <c r="A651" s="35" t="s">
        <v>60</v>
      </c>
      <c r="B651" s="27" t="s">
        <v>63</v>
      </c>
      <c r="C651" s="17">
        <f>SUM(C652:C664)</f>
        <v>36294.82</v>
      </c>
      <c r="D651" s="17">
        <f t="shared" ref="D651:E651" si="42">SUM(D652:D664)</f>
        <v>36294.82</v>
      </c>
      <c r="E651" s="17">
        <f t="shared" si="42"/>
        <v>24932.44</v>
      </c>
      <c r="F651" s="39">
        <f t="shared" si="39"/>
        <v>0.68694210358392738</v>
      </c>
      <c r="G651" s="39">
        <f t="shared" si="40"/>
        <v>0.68694210358392738</v>
      </c>
    </row>
    <row r="652" spans="1:7" x14ac:dyDescent="0.25">
      <c r="A652" s="10" t="s">
        <v>68</v>
      </c>
      <c r="B652" s="12"/>
      <c r="C652" s="9">
        <v>5100.8900000000003</v>
      </c>
      <c r="D652" s="9">
        <v>5100.8900000000003</v>
      </c>
      <c r="E652" s="9">
        <v>3300.02</v>
      </c>
      <c r="F652" s="40">
        <f t="shared" si="39"/>
        <v>0.64694984600726535</v>
      </c>
      <c r="G652" s="40">
        <f t="shared" si="40"/>
        <v>0.64694984600726535</v>
      </c>
    </row>
    <row r="653" spans="1:7" x14ac:dyDescent="0.25">
      <c r="A653" s="10" t="s">
        <v>69</v>
      </c>
      <c r="B653" s="12"/>
      <c r="C653" s="9">
        <v>3335.2</v>
      </c>
      <c r="D653" s="9">
        <v>3335.2</v>
      </c>
      <c r="E653" s="9">
        <v>2136.4299999999998</v>
      </c>
      <c r="F653" s="40">
        <f t="shared" si="39"/>
        <v>0.64057028064284005</v>
      </c>
      <c r="G653" s="40">
        <f t="shared" si="40"/>
        <v>0.64057028064284005</v>
      </c>
    </row>
    <row r="654" spans="1:7" x14ac:dyDescent="0.25">
      <c r="A654" s="10" t="s">
        <v>70</v>
      </c>
      <c r="B654" s="12"/>
      <c r="C654" s="9">
        <v>1569.51</v>
      </c>
      <c r="D654" s="9">
        <v>1569.51</v>
      </c>
      <c r="E654" s="9">
        <v>1018.73</v>
      </c>
      <c r="F654" s="40">
        <f t="shared" si="39"/>
        <v>0.64907518907174855</v>
      </c>
      <c r="G654" s="40">
        <f t="shared" si="40"/>
        <v>0.64907518907174855</v>
      </c>
    </row>
    <row r="655" spans="1:7" x14ac:dyDescent="0.25">
      <c r="A655" s="10" t="s">
        <v>71</v>
      </c>
      <c r="B655" s="12"/>
      <c r="C655" s="9">
        <v>1569.51</v>
      </c>
      <c r="D655" s="9">
        <v>1569.51</v>
      </c>
      <c r="E655" s="9">
        <v>1007.14</v>
      </c>
      <c r="F655" s="40">
        <f t="shared" si="39"/>
        <v>0.64169071875935801</v>
      </c>
      <c r="G655" s="40">
        <f t="shared" si="40"/>
        <v>0.64169071875935801</v>
      </c>
    </row>
    <row r="656" spans="1:7" ht="15" customHeight="1" x14ac:dyDescent="0.25">
      <c r="A656" s="10" t="s">
        <v>72</v>
      </c>
      <c r="B656" s="12"/>
      <c r="C656" s="9">
        <v>2354.2600000000002</v>
      </c>
      <c r="D656" s="9">
        <v>2354.2600000000002</v>
      </c>
      <c r="E656" s="9">
        <v>1711.09</v>
      </c>
      <c r="F656" s="40">
        <f t="shared" si="39"/>
        <v>0.72680587530689034</v>
      </c>
      <c r="G656" s="40">
        <f t="shared" si="40"/>
        <v>0.72680587530689034</v>
      </c>
    </row>
    <row r="657" spans="1:7" x14ac:dyDescent="0.25">
      <c r="A657" s="10" t="s">
        <v>73</v>
      </c>
      <c r="B657" s="12"/>
      <c r="C657" s="9">
        <v>3139.01</v>
      </c>
      <c r="D657" s="9">
        <v>3139.01</v>
      </c>
      <c r="E657" s="9">
        <v>2220.23</v>
      </c>
      <c r="F657" s="40">
        <f t="shared" si="39"/>
        <v>0.70730262089002582</v>
      </c>
      <c r="G657" s="40">
        <f t="shared" si="40"/>
        <v>0.70730262089002582</v>
      </c>
    </row>
    <row r="658" spans="1:7" x14ac:dyDescent="0.25">
      <c r="A658" s="10" t="s">
        <v>74</v>
      </c>
      <c r="B658" s="12"/>
      <c r="C658" s="9">
        <v>2942.82</v>
      </c>
      <c r="D658" s="9">
        <v>2942.82</v>
      </c>
      <c r="E658" s="9">
        <v>2133.41</v>
      </c>
      <c r="F658" s="40">
        <f t="shared" si="39"/>
        <v>0.7249542955396524</v>
      </c>
      <c r="G658" s="40">
        <f t="shared" si="40"/>
        <v>0.7249542955396524</v>
      </c>
    </row>
    <row r="659" spans="1:7" x14ac:dyDescent="0.25">
      <c r="A659" s="10" t="s">
        <v>75</v>
      </c>
      <c r="B659" s="12"/>
      <c r="C659" s="9">
        <v>2942.82</v>
      </c>
      <c r="D659" s="9">
        <v>2942.82</v>
      </c>
      <c r="E659" s="9">
        <v>2022.24</v>
      </c>
      <c r="F659" s="40">
        <f t="shared" si="39"/>
        <v>0.68717760515423976</v>
      </c>
      <c r="G659" s="40">
        <f t="shared" si="40"/>
        <v>0.68717760515423976</v>
      </c>
    </row>
    <row r="660" spans="1:7" x14ac:dyDescent="0.25">
      <c r="A660" s="10" t="s">
        <v>76</v>
      </c>
      <c r="B660" s="12"/>
      <c r="C660" s="9">
        <v>1569.51</v>
      </c>
      <c r="D660" s="9">
        <v>1569.51</v>
      </c>
      <c r="E660" s="9">
        <v>1146.56</v>
      </c>
      <c r="F660" s="40">
        <f t="shared" si="39"/>
        <v>0.73052099062764808</v>
      </c>
      <c r="G660" s="40">
        <f t="shared" si="40"/>
        <v>0.73052099062764808</v>
      </c>
    </row>
    <row r="661" spans="1:7" x14ac:dyDescent="0.25">
      <c r="A661" s="10" t="s">
        <v>77</v>
      </c>
      <c r="B661" s="12"/>
      <c r="C661" s="9">
        <v>1765.69</v>
      </c>
      <c r="D661" s="9">
        <v>1765.69</v>
      </c>
      <c r="E661" s="9">
        <v>1316.34</v>
      </c>
      <c r="F661" s="40">
        <f t="shared" si="39"/>
        <v>0.74551025378180757</v>
      </c>
      <c r="G661" s="40">
        <f t="shared" si="40"/>
        <v>0.74551025378180757</v>
      </c>
    </row>
    <row r="662" spans="1:7" x14ac:dyDescent="0.25">
      <c r="A662" s="10" t="s">
        <v>78</v>
      </c>
      <c r="B662" s="12"/>
      <c r="C662" s="9">
        <v>2158.0700000000002</v>
      </c>
      <c r="D662" s="9">
        <v>2158.0700000000002</v>
      </c>
      <c r="E662" s="9">
        <v>1558.88</v>
      </c>
      <c r="F662" s="40">
        <f>IFERROR(E662/C662,"")</f>
        <v>0.72234913603358553</v>
      </c>
      <c r="G662" s="40">
        <f>IFERROR(E662/D662,"")</f>
        <v>0.72234913603358553</v>
      </c>
    </row>
    <row r="663" spans="1:7" x14ac:dyDescent="0.25">
      <c r="A663" s="10" t="s">
        <v>81</v>
      </c>
      <c r="B663" s="12"/>
      <c r="C663" s="9">
        <v>6278.02</v>
      </c>
      <c r="D663" s="9">
        <v>6278.02</v>
      </c>
      <c r="E663" s="9">
        <v>4265.2700000000004</v>
      </c>
      <c r="F663" s="40">
        <f t="shared" si="39"/>
        <v>0.67939732590848712</v>
      </c>
      <c r="G663" s="40">
        <f t="shared" si="40"/>
        <v>0.67939732590848712</v>
      </c>
    </row>
    <row r="664" spans="1:7" x14ac:dyDescent="0.25">
      <c r="A664" s="10" t="s">
        <v>79</v>
      </c>
      <c r="B664" s="12"/>
      <c r="C664" s="9">
        <v>1569.51</v>
      </c>
      <c r="D664" s="9">
        <v>1569.51</v>
      </c>
      <c r="E664" s="9">
        <v>1096.0999999999999</v>
      </c>
      <c r="F664" s="40">
        <f t="shared" si="39"/>
        <v>0.69837082911227066</v>
      </c>
      <c r="G664" s="40">
        <f t="shared" si="40"/>
        <v>0.69837082911227066</v>
      </c>
    </row>
    <row r="665" spans="1:7" ht="60" x14ac:dyDescent="0.25">
      <c r="A665" s="35" t="s">
        <v>61</v>
      </c>
      <c r="B665" s="27" t="s">
        <v>64</v>
      </c>
      <c r="C665" s="17">
        <f>SUM(C666:C679)</f>
        <v>4000</v>
      </c>
      <c r="D665" s="17">
        <f t="shared" ref="D665:E665" si="43">SUM(D666:D679)</f>
        <v>4000</v>
      </c>
      <c r="E665" s="17">
        <f t="shared" si="43"/>
        <v>0</v>
      </c>
      <c r="F665" s="39">
        <f t="shared" si="39"/>
        <v>0</v>
      </c>
      <c r="G665" s="39">
        <f t="shared" si="40"/>
        <v>0</v>
      </c>
    </row>
    <row r="666" spans="1:7" x14ac:dyDescent="0.25">
      <c r="A666" s="10" t="s">
        <v>68</v>
      </c>
      <c r="B666" s="12"/>
      <c r="C666" s="9">
        <v>271.95</v>
      </c>
      <c r="D666" s="9">
        <v>271.95</v>
      </c>
      <c r="E666" s="44">
        <v>0</v>
      </c>
      <c r="F666" s="40">
        <f t="shared" si="39"/>
        <v>0</v>
      </c>
      <c r="G666" s="40">
        <f t="shared" si="40"/>
        <v>0</v>
      </c>
    </row>
    <row r="667" spans="1:7" x14ac:dyDescent="0.25">
      <c r="A667" s="10" t="s">
        <v>69</v>
      </c>
      <c r="B667" s="12"/>
      <c r="C667" s="9">
        <v>188.1</v>
      </c>
      <c r="D667" s="9">
        <v>188.1</v>
      </c>
      <c r="E667" s="44">
        <v>0</v>
      </c>
      <c r="F667" s="40">
        <f t="shared" si="39"/>
        <v>0</v>
      </c>
      <c r="G667" s="40">
        <f t="shared" si="40"/>
        <v>0</v>
      </c>
    </row>
    <row r="668" spans="1:7" x14ac:dyDescent="0.25">
      <c r="A668" s="10" t="s">
        <v>70</v>
      </c>
      <c r="B668" s="12"/>
      <c r="C668" s="9">
        <v>112.5</v>
      </c>
      <c r="D668" s="9">
        <v>112.5</v>
      </c>
      <c r="E668" s="44">
        <v>0</v>
      </c>
      <c r="F668" s="40">
        <f t="shared" si="39"/>
        <v>0</v>
      </c>
      <c r="G668" s="40">
        <f t="shared" si="40"/>
        <v>0</v>
      </c>
    </row>
    <row r="669" spans="1:7" x14ac:dyDescent="0.25">
      <c r="A669" s="10" t="s">
        <v>71</v>
      </c>
      <c r="B669" s="12"/>
      <c r="C669" s="9">
        <v>147.9</v>
      </c>
      <c r="D669" s="9">
        <v>147.9</v>
      </c>
      <c r="E669" s="44">
        <v>0</v>
      </c>
      <c r="F669" s="40">
        <f t="shared" si="39"/>
        <v>0</v>
      </c>
      <c r="G669" s="40">
        <f t="shared" si="40"/>
        <v>0</v>
      </c>
    </row>
    <row r="670" spans="1:7" x14ac:dyDescent="0.25">
      <c r="A670" s="10" t="s">
        <v>72</v>
      </c>
      <c r="B670" s="12"/>
      <c r="C670" s="9">
        <v>139.05000000000001</v>
      </c>
      <c r="D670" s="9">
        <v>139.05000000000001</v>
      </c>
      <c r="E670" s="44">
        <v>0</v>
      </c>
      <c r="F670" s="40">
        <f t="shared" si="39"/>
        <v>0</v>
      </c>
      <c r="G670" s="40">
        <f t="shared" si="40"/>
        <v>0</v>
      </c>
    </row>
    <row r="671" spans="1:7" x14ac:dyDescent="0.25">
      <c r="A671" s="10" t="s">
        <v>73</v>
      </c>
      <c r="B671" s="12"/>
      <c r="C671" s="9">
        <v>190.65</v>
      </c>
      <c r="D671" s="9">
        <v>190.65</v>
      </c>
      <c r="E671" s="44">
        <v>0</v>
      </c>
      <c r="F671" s="40">
        <f t="shared" si="39"/>
        <v>0</v>
      </c>
      <c r="G671" s="40">
        <f t="shared" si="40"/>
        <v>0</v>
      </c>
    </row>
    <row r="672" spans="1:7" x14ac:dyDescent="0.25">
      <c r="A672" s="10" t="s">
        <v>74</v>
      </c>
      <c r="B672" s="12"/>
      <c r="C672" s="9">
        <v>279.89999999999998</v>
      </c>
      <c r="D672" s="9">
        <v>279.89999999999998</v>
      </c>
      <c r="E672" s="44">
        <v>0</v>
      </c>
      <c r="F672" s="40">
        <f t="shared" si="39"/>
        <v>0</v>
      </c>
      <c r="G672" s="40">
        <f t="shared" si="40"/>
        <v>0</v>
      </c>
    </row>
    <row r="673" spans="1:7" x14ac:dyDescent="0.25">
      <c r="A673" s="10" t="s">
        <v>75</v>
      </c>
      <c r="B673" s="12"/>
      <c r="C673" s="9">
        <v>246.3</v>
      </c>
      <c r="D673" s="9">
        <v>246.3</v>
      </c>
      <c r="E673" s="44">
        <v>0</v>
      </c>
      <c r="F673" s="40">
        <f t="shared" si="39"/>
        <v>0</v>
      </c>
      <c r="G673" s="40">
        <f t="shared" si="40"/>
        <v>0</v>
      </c>
    </row>
    <row r="674" spans="1:7" x14ac:dyDescent="0.25">
      <c r="A674" s="10" t="s">
        <v>76</v>
      </c>
      <c r="B674" s="12"/>
      <c r="C674" s="9">
        <v>82.8</v>
      </c>
      <c r="D674" s="9">
        <v>82.8</v>
      </c>
      <c r="E674" s="44">
        <v>0</v>
      </c>
      <c r="F674" s="40">
        <f t="shared" si="39"/>
        <v>0</v>
      </c>
      <c r="G674" s="40">
        <f t="shared" si="40"/>
        <v>0</v>
      </c>
    </row>
    <row r="675" spans="1:7" x14ac:dyDescent="0.25">
      <c r="A675" s="10" t="s">
        <v>77</v>
      </c>
      <c r="B675" s="12"/>
      <c r="C675" s="9">
        <v>99.45</v>
      </c>
      <c r="D675" s="9">
        <v>99.45</v>
      </c>
      <c r="E675" s="44">
        <v>0</v>
      </c>
      <c r="F675" s="40">
        <f t="shared" si="39"/>
        <v>0</v>
      </c>
      <c r="G675" s="40">
        <f t="shared" si="40"/>
        <v>0</v>
      </c>
    </row>
    <row r="676" spans="1:7" x14ac:dyDescent="0.25">
      <c r="A676" s="10" t="s">
        <v>78</v>
      </c>
      <c r="B676" s="12"/>
      <c r="C676" s="9">
        <v>225.45</v>
      </c>
      <c r="D676" s="9">
        <v>225.45</v>
      </c>
      <c r="E676" s="44">
        <v>0</v>
      </c>
      <c r="F676" s="40">
        <f t="shared" si="39"/>
        <v>0</v>
      </c>
      <c r="G676" s="40">
        <f t="shared" si="40"/>
        <v>0</v>
      </c>
    </row>
    <row r="677" spans="1:7" x14ac:dyDescent="0.25">
      <c r="A677" s="10" t="s">
        <v>81</v>
      </c>
      <c r="B677" s="12"/>
      <c r="C677" s="9">
        <v>1056.1500000000001</v>
      </c>
      <c r="D677" s="9">
        <v>1056.1500000000001</v>
      </c>
      <c r="E677" s="44">
        <v>0</v>
      </c>
      <c r="F677" s="40">
        <f t="shared" si="39"/>
        <v>0</v>
      </c>
      <c r="G677" s="40">
        <f t="shared" si="40"/>
        <v>0</v>
      </c>
    </row>
    <row r="678" spans="1:7" x14ac:dyDescent="0.25">
      <c r="A678" s="10" t="s">
        <v>79</v>
      </c>
      <c r="B678" s="12"/>
      <c r="C678" s="9">
        <v>221.7</v>
      </c>
      <c r="D678" s="9">
        <v>221.7</v>
      </c>
      <c r="E678" s="44">
        <v>0</v>
      </c>
      <c r="F678" s="40">
        <f t="shared" si="39"/>
        <v>0</v>
      </c>
      <c r="G678" s="40">
        <f t="shared" si="40"/>
        <v>0</v>
      </c>
    </row>
    <row r="679" spans="1:7" x14ac:dyDescent="0.25">
      <c r="A679" s="10" t="s">
        <v>80</v>
      </c>
      <c r="B679" s="12"/>
      <c r="C679" s="9">
        <v>738.1</v>
      </c>
      <c r="D679" s="9">
        <v>738.1</v>
      </c>
      <c r="E679" s="44">
        <v>0</v>
      </c>
      <c r="F679" s="40">
        <f t="shared" si="39"/>
        <v>0</v>
      </c>
      <c r="G679" s="40">
        <f t="shared" si="40"/>
        <v>0</v>
      </c>
    </row>
    <row r="680" spans="1:7" ht="135" x14ac:dyDescent="0.25">
      <c r="A680" s="35" t="s">
        <v>62</v>
      </c>
      <c r="B680" s="27" t="s">
        <v>65</v>
      </c>
      <c r="C680" s="17">
        <f>SUM(C681:C686)</f>
        <v>89005.95</v>
      </c>
      <c r="D680" s="17">
        <f t="shared" ref="D680:E680" si="44">SUM(D681:D686)</f>
        <v>89005.95</v>
      </c>
      <c r="E680" s="17">
        <f t="shared" si="44"/>
        <v>65467.28</v>
      </c>
      <c r="F680" s="39">
        <f t="shared" si="39"/>
        <v>0.73553824210628616</v>
      </c>
      <c r="G680" s="39">
        <f t="shared" si="40"/>
        <v>0.73553824210628616</v>
      </c>
    </row>
    <row r="681" spans="1:7" x14ac:dyDescent="0.25">
      <c r="A681" s="10" t="s">
        <v>69</v>
      </c>
      <c r="B681" s="12"/>
      <c r="C681" s="9">
        <v>14049.42</v>
      </c>
      <c r="D681" s="9">
        <v>14049.42</v>
      </c>
      <c r="E681" s="9">
        <v>10117.08</v>
      </c>
      <c r="F681" s="40">
        <f t="shared" si="39"/>
        <v>0.72010659514770003</v>
      </c>
      <c r="G681" s="40">
        <f t="shared" si="40"/>
        <v>0.72010659514770003</v>
      </c>
    </row>
    <row r="682" spans="1:7" x14ac:dyDescent="0.25">
      <c r="A682" s="10" t="s">
        <v>70</v>
      </c>
      <c r="B682" s="12"/>
      <c r="C682" s="9">
        <v>11523.82</v>
      </c>
      <c r="D682" s="9">
        <v>11523.82</v>
      </c>
      <c r="E682" s="9">
        <v>8374.19</v>
      </c>
      <c r="F682" s="40">
        <f t="shared" si="39"/>
        <v>0.72668524846795601</v>
      </c>
      <c r="G682" s="40">
        <f t="shared" si="40"/>
        <v>0.72668524846795601</v>
      </c>
    </row>
    <row r="683" spans="1:7" ht="15" customHeight="1" x14ac:dyDescent="0.25">
      <c r="A683" s="10" t="s">
        <v>72</v>
      </c>
      <c r="B683" s="12"/>
      <c r="C683" s="9">
        <v>16052.74</v>
      </c>
      <c r="D683" s="9">
        <v>16052.74</v>
      </c>
      <c r="E683" s="9">
        <v>11883.99</v>
      </c>
      <c r="F683" s="40">
        <f t="shared" si="39"/>
        <v>0.7403091310268527</v>
      </c>
      <c r="G683" s="40">
        <f t="shared" si="40"/>
        <v>0.7403091310268527</v>
      </c>
    </row>
    <row r="684" spans="1:7" x14ac:dyDescent="0.25">
      <c r="A684" s="10" t="s">
        <v>74</v>
      </c>
      <c r="B684" s="12"/>
      <c r="C684" s="9">
        <v>21779.34</v>
      </c>
      <c r="D684" s="9">
        <v>21779.34</v>
      </c>
      <c r="E684" s="9">
        <v>15254.92</v>
      </c>
      <c r="F684" s="40">
        <f t="shared" si="39"/>
        <v>0.70043077522092034</v>
      </c>
      <c r="G684" s="40">
        <f t="shared" si="40"/>
        <v>0.70043077522092034</v>
      </c>
    </row>
    <row r="685" spans="1:7" x14ac:dyDescent="0.25">
      <c r="A685" s="10" t="s">
        <v>77</v>
      </c>
      <c r="B685" s="12"/>
      <c r="C685" s="9">
        <v>12226.39</v>
      </c>
      <c r="D685" s="9">
        <v>12226.39</v>
      </c>
      <c r="E685" s="9">
        <v>10815.21</v>
      </c>
      <c r="F685" s="40">
        <f t="shared" si="39"/>
        <v>0.88457917668256936</v>
      </c>
      <c r="G685" s="40">
        <f t="shared" si="40"/>
        <v>0.88457917668256936</v>
      </c>
    </row>
    <row r="686" spans="1:7" x14ac:dyDescent="0.25">
      <c r="A686" s="10" t="s">
        <v>79</v>
      </c>
      <c r="B686" s="12"/>
      <c r="C686" s="9">
        <v>13374.24</v>
      </c>
      <c r="D686" s="9">
        <v>13374.24</v>
      </c>
      <c r="E686" s="9">
        <v>9021.89</v>
      </c>
      <c r="F686" s="40">
        <f t="shared" ref="F686:F729" si="45">IFERROR(E686/C686,"")</f>
        <v>0.67457216260512742</v>
      </c>
      <c r="G686" s="40">
        <f t="shared" ref="G686:G729" si="46">IFERROR(E686/D686,"")</f>
        <v>0.67457216260512742</v>
      </c>
    </row>
    <row r="687" spans="1:7" ht="90" x14ac:dyDescent="0.25">
      <c r="A687" s="35" t="s">
        <v>249</v>
      </c>
      <c r="B687" s="27" t="s">
        <v>250</v>
      </c>
      <c r="C687" s="17">
        <f>C688</f>
        <v>4504.1000000000004</v>
      </c>
      <c r="D687" s="17">
        <f t="shared" ref="D687:E687" si="47">D688</f>
        <v>4504.1000000000004</v>
      </c>
      <c r="E687" s="17">
        <f t="shared" si="47"/>
        <v>3652.68</v>
      </c>
      <c r="F687" s="39">
        <f t="shared" si="45"/>
        <v>0.81096778490708454</v>
      </c>
      <c r="G687" s="39">
        <f t="shared" si="46"/>
        <v>0.81096778490708454</v>
      </c>
    </row>
    <row r="688" spans="1:7" x14ac:dyDescent="0.25">
      <c r="A688" s="10" t="s">
        <v>69</v>
      </c>
      <c r="B688" s="12"/>
      <c r="C688" s="9">
        <v>4504.1000000000004</v>
      </c>
      <c r="D688" s="44">
        <v>4504.1000000000004</v>
      </c>
      <c r="E688" s="44">
        <v>3652.68</v>
      </c>
      <c r="F688" s="40">
        <f t="shared" si="45"/>
        <v>0.81096778490708454</v>
      </c>
      <c r="G688" s="40">
        <f t="shared" si="46"/>
        <v>0.81096778490708454</v>
      </c>
    </row>
    <row r="689" spans="1:7" ht="75" x14ac:dyDescent="0.25">
      <c r="A689" s="35" t="s">
        <v>251</v>
      </c>
      <c r="B689" s="27" t="s">
        <v>252</v>
      </c>
      <c r="C689" s="17">
        <f>SUM(C690:C702)</f>
        <v>4992.5999999999995</v>
      </c>
      <c r="D689" s="17">
        <f t="shared" ref="D689:E689" si="48">SUM(D690:D702)</f>
        <v>4992.5999999999995</v>
      </c>
      <c r="E689" s="17">
        <f t="shared" si="48"/>
        <v>4439.0200000000004</v>
      </c>
      <c r="F689" s="39">
        <f t="shared" si="45"/>
        <v>0.88911989744822351</v>
      </c>
      <c r="G689" s="39">
        <f t="shared" si="46"/>
        <v>0.88911989744822351</v>
      </c>
    </row>
    <row r="690" spans="1:7" x14ac:dyDescent="0.25">
      <c r="A690" s="10" t="s">
        <v>68</v>
      </c>
      <c r="B690" s="12"/>
      <c r="C690" s="9">
        <v>384.1</v>
      </c>
      <c r="D690" s="9">
        <v>384.1</v>
      </c>
      <c r="E690" s="44">
        <v>383.25</v>
      </c>
      <c r="F690" s="40">
        <f t="shared" si="45"/>
        <v>0.99778703462639928</v>
      </c>
      <c r="G690" s="40">
        <f t="shared" si="46"/>
        <v>0.99778703462639928</v>
      </c>
    </row>
    <row r="691" spans="1:7" x14ac:dyDescent="0.25">
      <c r="A691" s="10" t="s">
        <v>69</v>
      </c>
      <c r="B691" s="12"/>
      <c r="C691" s="9">
        <v>273.2</v>
      </c>
      <c r="D691" s="9">
        <v>273.2</v>
      </c>
      <c r="E691" s="44">
        <v>0</v>
      </c>
      <c r="F691" s="40">
        <f t="shared" si="45"/>
        <v>0</v>
      </c>
      <c r="G691" s="40">
        <f t="shared" si="46"/>
        <v>0</v>
      </c>
    </row>
    <row r="692" spans="1:7" x14ac:dyDescent="0.25">
      <c r="A692" s="10" t="s">
        <v>70</v>
      </c>
      <c r="B692" s="12"/>
      <c r="C692" s="9">
        <v>166.4</v>
      </c>
      <c r="D692" s="9">
        <v>166.4</v>
      </c>
      <c r="E692" s="44">
        <v>0</v>
      </c>
      <c r="F692" s="40">
        <f t="shared" si="45"/>
        <v>0</v>
      </c>
      <c r="G692" s="40">
        <f t="shared" si="46"/>
        <v>0</v>
      </c>
    </row>
    <row r="693" spans="1:7" x14ac:dyDescent="0.25">
      <c r="A693" s="10" t="s">
        <v>71</v>
      </c>
      <c r="B693" s="12"/>
      <c r="C693" s="9">
        <v>212.2</v>
      </c>
      <c r="D693" s="9">
        <v>212.2</v>
      </c>
      <c r="E693" s="44">
        <v>210</v>
      </c>
      <c r="F693" s="40">
        <f t="shared" si="45"/>
        <v>0.98963242224316683</v>
      </c>
      <c r="G693" s="40">
        <f t="shared" si="46"/>
        <v>0.98963242224316683</v>
      </c>
    </row>
    <row r="694" spans="1:7" ht="15" customHeight="1" x14ac:dyDescent="0.25">
      <c r="A694" s="10" t="s">
        <v>72</v>
      </c>
      <c r="B694" s="12"/>
      <c r="C694" s="9">
        <v>220.9</v>
      </c>
      <c r="D694" s="9">
        <v>220.9</v>
      </c>
      <c r="E694" s="44">
        <v>220.5</v>
      </c>
      <c r="F694" s="40">
        <f t="shared" si="45"/>
        <v>0.99818922589406966</v>
      </c>
      <c r="G694" s="40">
        <f t="shared" si="46"/>
        <v>0.99818922589406966</v>
      </c>
    </row>
    <row r="695" spans="1:7" x14ac:dyDescent="0.25">
      <c r="A695" s="10" t="s">
        <v>73</v>
      </c>
      <c r="B695" s="12"/>
      <c r="C695" s="9">
        <v>279.8</v>
      </c>
      <c r="D695" s="9">
        <v>279.8</v>
      </c>
      <c r="E695" s="44">
        <v>278.25</v>
      </c>
      <c r="F695" s="40">
        <f t="shared" si="45"/>
        <v>0.99446032880629021</v>
      </c>
      <c r="G695" s="40">
        <f t="shared" si="46"/>
        <v>0.99446032880629021</v>
      </c>
    </row>
    <row r="696" spans="1:7" x14ac:dyDescent="0.25">
      <c r="A696" s="10" t="s">
        <v>74</v>
      </c>
      <c r="B696" s="12"/>
      <c r="C696" s="9">
        <v>446.5</v>
      </c>
      <c r="D696" s="9">
        <v>446.5</v>
      </c>
      <c r="E696" s="44">
        <v>446.25</v>
      </c>
      <c r="F696" s="40">
        <f t="shared" si="45"/>
        <v>0.99944008958566632</v>
      </c>
      <c r="G696" s="40">
        <f t="shared" si="46"/>
        <v>0.99944008958566632</v>
      </c>
    </row>
    <row r="697" spans="1:7" x14ac:dyDescent="0.25">
      <c r="A697" s="10" t="s">
        <v>75</v>
      </c>
      <c r="B697" s="12"/>
      <c r="C697" s="9">
        <v>413.7</v>
      </c>
      <c r="D697" s="9">
        <v>413.7</v>
      </c>
      <c r="E697" s="44">
        <v>409.5</v>
      </c>
      <c r="F697" s="40">
        <f t="shared" si="45"/>
        <v>0.98984771573604069</v>
      </c>
      <c r="G697" s="40">
        <f t="shared" si="46"/>
        <v>0.98984771573604069</v>
      </c>
    </row>
    <row r="698" spans="1:7" x14ac:dyDescent="0.25">
      <c r="A698" s="10" t="s">
        <v>76</v>
      </c>
      <c r="B698" s="12"/>
      <c r="C698" s="9">
        <v>138.4</v>
      </c>
      <c r="D698" s="9">
        <v>138.4</v>
      </c>
      <c r="E698" s="44">
        <v>136.5</v>
      </c>
      <c r="F698" s="40">
        <f t="shared" si="45"/>
        <v>0.98627167630057799</v>
      </c>
      <c r="G698" s="40">
        <f t="shared" si="46"/>
        <v>0.98627167630057799</v>
      </c>
    </row>
    <row r="699" spans="1:7" x14ac:dyDescent="0.25">
      <c r="A699" s="10" t="s">
        <v>77</v>
      </c>
      <c r="B699" s="12"/>
      <c r="C699" s="9">
        <v>147.5</v>
      </c>
      <c r="D699" s="9">
        <v>147.5</v>
      </c>
      <c r="E699" s="44">
        <v>147</v>
      </c>
      <c r="F699" s="40">
        <f t="shared" si="45"/>
        <v>0.99661016949152548</v>
      </c>
      <c r="G699" s="40">
        <f t="shared" si="46"/>
        <v>0.99661016949152548</v>
      </c>
    </row>
    <row r="700" spans="1:7" x14ac:dyDescent="0.25">
      <c r="A700" s="10" t="s">
        <v>78</v>
      </c>
      <c r="B700" s="12"/>
      <c r="C700" s="9">
        <v>397.9</v>
      </c>
      <c r="D700" s="9">
        <v>397.9</v>
      </c>
      <c r="E700" s="44">
        <v>393.75</v>
      </c>
      <c r="F700" s="40">
        <f t="shared" si="45"/>
        <v>0.98957024377984426</v>
      </c>
      <c r="G700" s="40">
        <f t="shared" si="46"/>
        <v>0.98957024377984426</v>
      </c>
    </row>
    <row r="701" spans="1:7" x14ac:dyDescent="0.25">
      <c r="A701" s="10" t="s">
        <v>81</v>
      </c>
      <c r="B701" s="12"/>
      <c r="C701" s="9">
        <v>1597.8</v>
      </c>
      <c r="D701" s="9">
        <v>1597.8</v>
      </c>
      <c r="E701" s="44">
        <v>1504.27</v>
      </c>
      <c r="F701" s="40">
        <f t="shared" si="45"/>
        <v>0.94146326198522967</v>
      </c>
      <c r="G701" s="40">
        <f t="shared" si="46"/>
        <v>0.94146326198522967</v>
      </c>
    </row>
    <row r="702" spans="1:7" x14ac:dyDescent="0.25">
      <c r="A702" s="10" t="s">
        <v>79</v>
      </c>
      <c r="B702" s="1"/>
      <c r="C702" s="34">
        <v>314.2</v>
      </c>
      <c r="D702" s="34">
        <v>314.2</v>
      </c>
      <c r="E702" s="44">
        <v>309.75</v>
      </c>
      <c r="F702" s="40">
        <f t="shared" si="45"/>
        <v>0.98583704646721837</v>
      </c>
      <c r="G702" s="40">
        <f t="shared" si="46"/>
        <v>0.98583704646721837</v>
      </c>
    </row>
    <row r="703" spans="1:7" ht="75" x14ac:dyDescent="0.25">
      <c r="A703" s="35" t="s">
        <v>253</v>
      </c>
      <c r="B703" s="27" t="s">
        <v>254</v>
      </c>
      <c r="C703" s="17">
        <f>SUM(C704:C706)</f>
        <v>200</v>
      </c>
      <c r="D703" s="17">
        <f t="shared" ref="D703:E703" si="49">SUM(D704:D706)</f>
        <v>200</v>
      </c>
      <c r="E703" s="17">
        <f t="shared" si="49"/>
        <v>200</v>
      </c>
      <c r="F703" s="39">
        <f t="shared" si="45"/>
        <v>1</v>
      </c>
      <c r="G703" s="39">
        <f t="shared" si="46"/>
        <v>1</v>
      </c>
    </row>
    <row r="704" spans="1:7" x14ac:dyDescent="0.25">
      <c r="A704" s="10" t="s">
        <v>75</v>
      </c>
      <c r="B704" s="12"/>
      <c r="C704" s="9">
        <v>0</v>
      </c>
      <c r="D704" s="9">
        <v>70</v>
      </c>
      <c r="E704" s="44">
        <v>70</v>
      </c>
      <c r="F704" s="40" t="str">
        <f t="shared" si="45"/>
        <v/>
      </c>
      <c r="G704" s="40">
        <f t="shared" si="46"/>
        <v>1</v>
      </c>
    </row>
    <row r="705" spans="1:7" x14ac:dyDescent="0.25">
      <c r="A705" s="10" t="s">
        <v>81</v>
      </c>
      <c r="B705" s="12"/>
      <c r="C705" s="9">
        <v>0</v>
      </c>
      <c r="D705" s="44">
        <v>130</v>
      </c>
      <c r="E705" s="44">
        <v>130</v>
      </c>
      <c r="F705" s="40" t="str">
        <f t="shared" si="45"/>
        <v/>
      </c>
      <c r="G705" s="40">
        <f t="shared" si="46"/>
        <v>1</v>
      </c>
    </row>
    <row r="706" spans="1:7" x14ac:dyDescent="0.25">
      <c r="A706" s="10" t="s">
        <v>80</v>
      </c>
      <c r="B706" s="12"/>
      <c r="C706" s="9">
        <v>200</v>
      </c>
      <c r="D706" s="44">
        <v>0</v>
      </c>
      <c r="E706" s="44">
        <v>0</v>
      </c>
      <c r="F706" s="40">
        <f t="shared" si="45"/>
        <v>0</v>
      </c>
      <c r="G706" s="40">
        <f>IFERROR(E706/D705,"")</f>
        <v>0</v>
      </c>
    </row>
    <row r="707" spans="1:7" ht="210" x14ac:dyDescent="0.25">
      <c r="A707" s="35" t="s">
        <v>314</v>
      </c>
      <c r="B707" s="27" t="s">
        <v>329</v>
      </c>
      <c r="C707" s="17">
        <f>SUM(C708:C720)</f>
        <v>14686.560000000001</v>
      </c>
      <c r="D707" s="17">
        <f t="shared" ref="D707:E707" si="50">SUM(D708:D720)</f>
        <v>14686.560000000001</v>
      </c>
      <c r="E707" s="17">
        <f t="shared" si="50"/>
        <v>9642.7100000000009</v>
      </c>
      <c r="F707" s="39">
        <f t="shared" si="45"/>
        <v>0.65656695645542595</v>
      </c>
      <c r="G707" s="39">
        <f t="shared" si="46"/>
        <v>0.65656695645542595</v>
      </c>
    </row>
    <row r="708" spans="1:7" x14ac:dyDescent="0.25">
      <c r="A708" s="10" t="s">
        <v>68</v>
      </c>
      <c r="B708" s="1"/>
      <c r="C708" s="9">
        <v>2031.12</v>
      </c>
      <c r="D708" s="9">
        <v>2031.12</v>
      </c>
      <c r="E708" s="9">
        <v>1314.15</v>
      </c>
      <c r="F708" s="40">
        <f t="shared" si="45"/>
        <v>0.647007562330143</v>
      </c>
      <c r="G708" s="40">
        <f t="shared" si="46"/>
        <v>0.647007562330143</v>
      </c>
    </row>
    <row r="709" spans="1:7" x14ac:dyDescent="0.25">
      <c r="A709" s="10" t="s">
        <v>69</v>
      </c>
      <c r="B709" s="1"/>
      <c r="C709" s="9">
        <v>1328.04</v>
      </c>
      <c r="D709" s="9">
        <v>1328.04</v>
      </c>
      <c r="E709" s="9">
        <v>755.21</v>
      </c>
      <c r="F709" s="40">
        <f t="shared" si="45"/>
        <v>0.56866510044878171</v>
      </c>
      <c r="G709" s="40">
        <f t="shared" si="46"/>
        <v>0.56866510044878171</v>
      </c>
    </row>
    <row r="710" spans="1:7" x14ac:dyDescent="0.25">
      <c r="A710" s="10" t="s">
        <v>70</v>
      </c>
      <c r="B710" s="1"/>
      <c r="C710" s="9">
        <v>624.96</v>
      </c>
      <c r="D710" s="9">
        <v>624.96</v>
      </c>
      <c r="E710" s="9">
        <v>409.59</v>
      </c>
      <c r="F710" s="40">
        <f t="shared" si="45"/>
        <v>0.65538594470046074</v>
      </c>
      <c r="G710" s="40">
        <f t="shared" si="46"/>
        <v>0.65538594470046074</v>
      </c>
    </row>
    <row r="711" spans="1:7" x14ac:dyDescent="0.25">
      <c r="A711" s="10" t="s">
        <v>71</v>
      </c>
      <c r="B711" s="1"/>
      <c r="C711" s="9">
        <v>703.08</v>
      </c>
      <c r="D711" s="9">
        <v>703.08</v>
      </c>
      <c r="E711" s="9">
        <v>465.69</v>
      </c>
      <c r="F711" s="40">
        <f t="shared" si="45"/>
        <v>0.66235705751834784</v>
      </c>
      <c r="G711" s="40">
        <f t="shared" si="46"/>
        <v>0.66235705751834784</v>
      </c>
    </row>
    <row r="712" spans="1:7" x14ac:dyDescent="0.25">
      <c r="A712" s="10" t="s">
        <v>72</v>
      </c>
      <c r="B712" s="1"/>
      <c r="C712" s="9">
        <v>1015.56</v>
      </c>
      <c r="D712" s="9">
        <v>1015.56</v>
      </c>
      <c r="E712" s="9">
        <v>658.51</v>
      </c>
      <c r="F712" s="40">
        <f t="shared" si="45"/>
        <v>0.64842057583993074</v>
      </c>
      <c r="G712" s="40">
        <f t="shared" si="46"/>
        <v>0.64842057583993074</v>
      </c>
    </row>
    <row r="713" spans="1:7" x14ac:dyDescent="0.25">
      <c r="A713" s="10" t="s">
        <v>73</v>
      </c>
      <c r="B713" s="1"/>
      <c r="C713" s="9">
        <v>1249.92</v>
      </c>
      <c r="D713" s="9">
        <v>1249.92</v>
      </c>
      <c r="E713" s="9">
        <v>849.61</v>
      </c>
      <c r="F713" s="40">
        <f t="shared" si="45"/>
        <v>0.67973150281618022</v>
      </c>
      <c r="G713" s="40">
        <f t="shared" si="46"/>
        <v>0.67973150281618022</v>
      </c>
    </row>
    <row r="714" spans="1:7" x14ac:dyDescent="0.25">
      <c r="A714" s="10" t="s">
        <v>74</v>
      </c>
      <c r="B714" s="1"/>
      <c r="C714" s="9">
        <v>1171.8</v>
      </c>
      <c r="D714" s="9">
        <v>1171.8</v>
      </c>
      <c r="E714" s="9">
        <v>819.34</v>
      </c>
      <c r="F714" s="40">
        <f t="shared" si="45"/>
        <v>0.69921488308585089</v>
      </c>
      <c r="G714" s="40">
        <f t="shared" si="46"/>
        <v>0.69921488308585089</v>
      </c>
    </row>
    <row r="715" spans="1:7" x14ac:dyDescent="0.25">
      <c r="A715" s="10" t="s">
        <v>75</v>
      </c>
      <c r="B715" s="1"/>
      <c r="C715" s="9">
        <v>1171.8</v>
      </c>
      <c r="D715" s="9">
        <v>1171.8</v>
      </c>
      <c r="E715" s="9">
        <v>780.54</v>
      </c>
      <c r="F715" s="40">
        <f t="shared" si="45"/>
        <v>0.66610343061955968</v>
      </c>
      <c r="G715" s="40">
        <f t="shared" si="46"/>
        <v>0.66610343061955968</v>
      </c>
    </row>
    <row r="716" spans="1:7" x14ac:dyDescent="0.25">
      <c r="A716" s="10" t="s">
        <v>76</v>
      </c>
      <c r="B716" s="1"/>
      <c r="C716" s="9">
        <v>624.96</v>
      </c>
      <c r="D716" s="9">
        <v>624.96</v>
      </c>
      <c r="E716" s="9">
        <v>449.7</v>
      </c>
      <c r="F716" s="40">
        <f t="shared" si="45"/>
        <v>0.71956605222734249</v>
      </c>
      <c r="G716" s="40">
        <f t="shared" si="46"/>
        <v>0.71956605222734249</v>
      </c>
    </row>
    <row r="717" spans="1:7" x14ac:dyDescent="0.25">
      <c r="A717" s="10" t="s">
        <v>77</v>
      </c>
      <c r="B717" s="1"/>
      <c r="C717" s="9">
        <v>703.08</v>
      </c>
      <c r="D717" s="9">
        <v>703.08</v>
      </c>
      <c r="E717" s="9">
        <v>496.7</v>
      </c>
      <c r="F717" s="40">
        <f t="shared" si="45"/>
        <v>0.70646299140922786</v>
      </c>
      <c r="G717" s="40">
        <f t="shared" si="46"/>
        <v>0.70646299140922786</v>
      </c>
    </row>
    <row r="718" spans="1:7" x14ac:dyDescent="0.25">
      <c r="A718" s="10" t="s">
        <v>78</v>
      </c>
      <c r="B718" s="1"/>
      <c r="C718" s="9">
        <v>859.32</v>
      </c>
      <c r="D718" s="9">
        <v>859.32</v>
      </c>
      <c r="E718" s="9">
        <v>615.26</v>
      </c>
      <c r="F718" s="40">
        <f t="shared" si="45"/>
        <v>0.71598473211376434</v>
      </c>
      <c r="G718" s="40">
        <f t="shared" si="46"/>
        <v>0.71598473211376434</v>
      </c>
    </row>
    <row r="719" spans="1:7" x14ac:dyDescent="0.25">
      <c r="A719" s="10" t="s">
        <v>81</v>
      </c>
      <c r="B719" s="1"/>
      <c r="C719" s="9">
        <v>2577.96</v>
      </c>
      <c r="D719" s="9">
        <v>2577.96</v>
      </c>
      <c r="E719" s="9">
        <v>1635.97</v>
      </c>
      <c r="F719" s="40">
        <f t="shared" si="45"/>
        <v>0.63459867492125555</v>
      </c>
      <c r="G719" s="40">
        <f t="shared" si="46"/>
        <v>0.63459867492125555</v>
      </c>
    </row>
    <row r="720" spans="1:7" x14ac:dyDescent="0.25">
      <c r="A720" s="10" t="s">
        <v>79</v>
      </c>
      <c r="B720" s="1"/>
      <c r="C720" s="9">
        <v>624.96</v>
      </c>
      <c r="D720" s="9">
        <v>624.96</v>
      </c>
      <c r="E720" s="9">
        <v>392.44</v>
      </c>
      <c r="F720" s="40">
        <f t="shared" si="45"/>
        <v>0.62794418842805932</v>
      </c>
      <c r="G720" s="40">
        <f t="shared" si="46"/>
        <v>0.62794418842805932</v>
      </c>
    </row>
    <row r="721" spans="1:7" ht="90" x14ac:dyDescent="0.25">
      <c r="A721" s="35" t="s">
        <v>330</v>
      </c>
      <c r="B721" s="27" t="s">
        <v>338</v>
      </c>
      <c r="C721" s="17">
        <f>SUM(C722:C726)</f>
        <v>0</v>
      </c>
      <c r="D721" s="17">
        <f>SUM(D722:D726)</f>
        <v>54817.96</v>
      </c>
      <c r="E721" s="17">
        <f>SUM(E722:E726)</f>
        <v>21017.08</v>
      </c>
      <c r="F721" s="39" t="str">
        <f t="shared" si="45"/>
        <v/>
      </c>
      <c r="G721" s="39">
        <f t="shared" si="46"/>
        <v>0.38339770396417527</v>
      </c>
    </row>
    <row r="722" spans="1:7" x14ac:dyDescent="0.25">
      <c r="A722" s="10" t="s">
        <v>74</v>
      </c>
      <c r="B722" s="1"/>
      <c r="C722" s="9">
        <v>0</v>
      </c>
      <c r="D722" s="9">
        <v>1690.41</v>
      </c>
      <c r="E722" s="9">
        <v>0</v>
      </c>
      <c r="F722" s="40" t="str">
        <f t="shared" si="45"/>
        <v/>
      </c>
      <c r="G722" s="40">
        <f t="shared" si="46"/>
        <v>0</v>
      </c>
    </row>
    <row r="723" spans="1:7" x14ac:dyDescent="0.25">
      <c r="A723" s="10" t="s">
        <v>68</v>
      </c>
      <c r="B723" s="1"/>
      <c r="C723" s="9">
        <v>0</v>
      </c>
      <c r="D723" s="9">
        <v>15000</v>
      </c>
      <c r="E723" s="9">
        <v>593.95000000000005</v>
      </c>
      <c r="F723" s="40" t="str">
        <f t="shared" si="45"/>
        <v/>
      </c>
      <c r="G723" s="40">
        <f t="shared" si="46"/>
        <v>3.9596666666666669E-2</v>
      </c>
    </row>
    <row r="724" spans="1:7" x14ac:dyDescent="0.25">
      <c r="A724" s="10" t="s">
        <v>76</v>
      </c>
      <c r="B724" s="1"/>
      <c r="C724" s="9">
        <v>0</v>
      </c>
      <c r="D724" s="9">
        <v>11197.02</v>
      </c>
      <c r="E724" s="9">
        <v>0</v>
      </c>
      <c r="F724" s="40" t="str">
        <f t="shared" si="45"/>
        <v/>
      </c>
      <c r="G724" s="40">
        <f t="shared" si="46"/>
        <v>0</v>
      </c>
    </row>
    <row r="725" spans="1:7" x14ac:dyDescent="0.25">
      <c r="A725" s="10" t="s">
        <v>358</v>
      </c>
      <c r="B725" s="1"/>
      <c r="C725" s="9">
        <v>0</v>
      </c>
      <c r="D725" s="9">
        <v>23850</v>
      </c>
      <c r="E725" s="9">
        <v>20423.13</v>
      </c>
      <c r="F725" s="40" t="str">
        <f t="shared" si="45"/>
        <v/>
      </c>
      <c r="G725" s="40">
        <f t="shared" si="46"/>
        <v>0.85631572327044025</v>
      </c>
    </row>
    <row r="726" spans="1:7" x14ac:dyDescent="0.25">
      <c r="A726" s="10" t="s">
        <v>77</v>
      </c>
      <c r="B726" s="1"/>
      <c r="C726" s="9">
        <v>0</v>
      </c>
      <c r="D726" s="9">
        <v>3080.53</v>
      </c>
      <c r="E726" s="9">
        <v>0</v>
      </c>
      <c r="F726" s="40" t="str">
        <f t="shared" si="45"/>
        <v/>
      </c>
      <c r="G726" s="40">
        <f t="shared" si="46"/>
        <v>0</v>
      </c>
    </row>
    <row r="727" spans="1:7" ht="90" x14ac:dyDescent="0.25">
      <c r="A727" s="35" t="s">
        <v>359</v>
      </c>
      <c r="B727" s="27" t="s">
        <v>360</v>
      </c>
      <c r="C727" s="17">
        <f>C728</f>
        <v>0</v>
      </c>
      <c r="D727" s="17">
        <f t="shared" ref="D727:E727" si="51">D728</f>
        <v>10000</v>
      </c>
      <c r="E727" s="17">
        <f t="shared" si="51"/>
        <v>10000</v>
      </c>
      <c r="F727" s="39" t="str">
        <f t="shared" si="45"/>
        <v/>
      </c>
      <c r="G727" s="39">
        <f t="shared" si="46"/>
        <v>1</v>
      </c>
    </row>
    <row r="728" spans="1:7" x14ac:dyDescent="0.25">
      <c r="A728" s="10" t="s">
        <v>358</v>
      </c>
      <c r="B728" s="1"/>
      <c r="C728" s="9">
        <v>0</v>
      </c>
      <c r="D728" s="9">
        <v>10000</v>
      </c>
      <c r="E728" s="9">
        <v>10000</v>
      </c>
      <c r="F728" s="40" t="str">
        <f t="shared" si="45"/>
        <v/>
      </c>
      <c r="G728" s="40">
        <f t="shared" si="46"/>
        <v>1</v>
      </c>
    </row>
    <row r="729" spans="1:7" x14ac:dyDescent="0.25">
      <c r="A729" s="36" t="s">
        <v>255</v>
      </c>
      <c r="B729" s="37"/>
      <c r="C729" s="46">
        <f>C650+C247+C38+C8</f>
        <v>17726450.869999997</v>
      </c>
      <c r="D729" s="53">
        <f>D650+D247+D38+D8</f>
        <v>18594066.769999996</v>
      </c>
      <c r="E729" s="53">
        <f>E650+E247+E38+E8</f>
        <v>12544197.510000002</v>
      </c>
      <c r="F729" s="41">
        <f t="shared" si="45"/>
        <v>0.70765420568364479</v>
      </c>
      <c r="G729" s="41">
        <f t="shared" si="46"/>
        <v>0.67463442318272393</v>
      </c>
    </row>
    <row r="730" spans="1:7" x14ac:dyDescent="0.25">
      <c r="C730" s="43"/>
      <c r="D730" s="43"/>
      <c r="E730" s="43"/>
      <c r="F730" s="6"/>
      <c r="G730" s="6"/>
    </row>
    <row r="731" spans="1:7" x14ac:dyDescent="0.25">
      <c r="C731" s="43"/>
      <c r="D731" s="43"/>
      <c r="E731" s="43"/>
      <c r="F731" s="6"/>
      <c r="G731" s="6"/>
    </row>
    <row r="732" spans="1:7" x14ac:dyDescent="0.25">
      <c r="C732" s="43"/>
      <c r="D732" s="43"/>
      <c r="E732" s="43"/>
      <c r="F732" s="6"/>
      <c r="G732" s="6"/>
    </row>
    <row r="733" spans="1:7" x14ac:dyDescent="0.25">
      <c r="C733" s="43"/>
      <c r="D733" s="43"/>
      <c r="E733" s="43"/>
      <c r="F733" s="6"/>
      <c r="G733" s="6"/>
    </row>
    <row r="734" spans="1:7" x14ac:dyDescent="0.25">
      <c r="C734" s="43"/>
      <c r="D734" s="43"/>
      <c r="E734" s="43"/>
      <c r="F734" s="6"/>
      <c r="G734" s="6"/>
    </row>
    <row r="735" spans="1:7" x14ac:dyDescent="0.25">
      <c r="C735" s="43"/>
      <c r="D735" s="43"/>
      <c r="E735" s="43"/>
      <c r="F735" s="6"/>
      <c r="G735" s="6"/>
    </row>
    <row r="736" spans="1:7" x14ac:dyDescent="0.25">
      <c r="C736" s="43"/>
      <c r="D736" s="43"/>
      <c r="E736" s="43"/>
      <c r="F736" s="6"/>
      <c r="G736" s="6"/>
    </row>
    <row r="737" spans="3:7" x14ac:dyDescent="0.25">
      <c r="C737" s="43"/>
      <c r="D737" s="43"/>
      <c r="E737" s="43"/>
      <c r="F737" s="6"/>
      <c r="G737" s="6"/>
    </row>
    <row r="738" spans="3:7" x14ac:dyDescent="0.25">
      <c r="C738" s="43"/>
      <c r="D738" s="43"/>
      <c r="E738" s="43"/>
      <c r="F738" s="6"/>
      <c r="G738" s="6"/>
    </row>
    <row r="739" spans="3:7" x14ac:dyDescent="0.25">
      <c r="C739" s="43"/>
      <c r="D739" s="43"/>
      <c r="E739" s="43"/>
      <c r="F739" s="6"/>
      <c r="G739" s="6"/>
    </row>
    <row r="740" spans="3:7" x14ac:dyDescent="0.25">
      <c r="C740" s="43"/>
      <c r="D740" s="43"/>
      <c r="E740" s="43"/>
      <c r="F740" s="6"/>
      <c r="G740" s="6"/>
    </row>
    <row r="741" spans="3:7" x14ac:dyDescent="0.25">
      <c r="C741" s="43"/>
      <c r="D741" s="43"/>
      <c r="E741" s="43"/>
      <c r="F741" s="6"/>
      <c r="G741" s="6"/>
    </row>
    <row r="742" spans="3:7" x14ac:dyDescent="0.25">
      <c r="C742" s="43"/>
      <c r="D742" s="43"/>
      <c r="E742" s="43"/>
      <c r="F742" s="6"/>
      <c r="G742" s="6"/>
    </row>
    <row r="743" spans="3:7" x14ac:dyDescent="0.25">
      <c r="C743" s="43"/>
      <c r="D743" s="43"/>
      <c r="E743" s="43"/>
      <c r="F743" s="6"/>
      <c r="G743" s="6"/>
    </row>
    <row r="744" spans="3:7" x14ac:dyDescent="0.25">
      <c r="C744" s="43"/>
      <c r="D744" s="43"/>
      <c r="E744" s="43"/>
      <c r="F744" s="6"/>
      <c r="G744" s="6"/>
    </row>
    <row r="745" spans="3:7" x14ac:dyDescent="0.25">
      <c r="C745" s="43"/>
      <c r="D745" s="43"/>
      <c r="E745" s="43"/>
      <c r="F745" s="6"/>
      <c r="G745" s="6"/>
    </row>
    <row r="746" spans="3:7" x14ac:dyDescent="0.25">
      <c r="C746" s="43"/>
      <c r="D746" s="43"/>
      <c r="E746" s="43"/>
      <c r="F746" s="6"/>
      <c r="G746" s="6"/>
    </row>
    <row r="747" spans="3:7" x14ac:dyDescent="0.25">
      <c r="C747" s="43"/>
      <c r="D747" s="43"/>
      <c r="E747" s="43"/>
      <c r="F747" s="6"/>
      <c r="G747" s="6"/>
    </row>
    <row r="748" spans="3:7" x14ac:dyDescent="0.25">
      <c r="C748" s="43"/>
      <c r="D748" s="43"/>
      <c r="E748" s="43"/>
      <c r="F748" s="6"/>
      <c r="G748" s="6"/>
    </row>
    <row r="749" spans="3:7" x14ac:dyDescent="0.25">
      <c r="C749" s="43"/>
      <c r="D749" s="43"/>
      <c r="E749" s="43"/>
      <c r="F749" s="6"/>
      <c r="G749" s="6"/>
    </row>
    <row r="750" spans="3:7" x14ac:dyDescent="0.25">
      <c r="C750" s="43"/>
      <c r="D750" s="43"/>
      <c r="E750" s="43"/>
      <c r="F750" s="6"/>
      <c r="G750" s="6"/>
    </row>
    <row r="751" spans="3:7" x14ac:dyDescent="0.25">
      <c r="C751" s="43"/>
      <c r="D751" s="43"/>
      <c r="E751" s="43"/>
      <c r="F751" s="6"/>
      <c r="G751" s="6"/>
    </row>
    <row r="752" spans="3:7" x14ac:dyDescent="0.25">
      <c r="C752" s="43"/>
      <c r="D752" s="43"/>
      <c r="E752" s="43"/>
      <c r="F752" s="6"/>
      <c r="G752" s="6"/>
    </row>
    <row r="753" spans="3:7" x14ac:dyDescent="0.25">
      <c r="C753" s="43"/>
      <c r="D753" s="43"/>
      <c r="E753" s="43"/>
      <c r="F753" s="6"/>
      <c r="G753" s="6"/>
    </row>
    <row r="754" spans="3:7" x14ac:dyDescent="0.25">
      <c r="C754" s="43"/>
      <c r="D754" s="43"/>
      <c r="E754" s="43"/>
      <c r="F754" s="6"/>
      <c r="G754" s="6"/>
    </row>
    <row r="755" spans="3:7" x14ac:dyDescent="0.25">
      <c r="C755" s="43"/>
      <c r="D755" s="43"/>
      <c r="E755" s="43"/>
      <c r="F755" s="6"/>
      <c r="G755" s="6"/>
    </row>
    <row r="756" spans="3:7" x14ac:dyDescent="0.25">
      <c r="C756" s="43"/>
      <c r="D756" s="43"/>
      <c r="E756" s="43"/>
      <c r="F756" s="6"/>
      <c r="G756" s="6"/>
    </row>
    <row r="757" spans="3:7" x14ac:dyDescent="0.25">
      <c r="C757" s="43"/>
      <c r="D757" s="43"/>
      <c r="E757" s="43"/>
      <c r="F757" s="6"/>
      <c r="G757" s="6"/>
    </row>
    <row r="758" spans="3:7" x14ac:dyDescent="0.25">
      <c r="C758" s="43"/>
      <c r="D758" s="43"/>
      <c r="E758" s="43"/>
      <c r="F758" s="6"/>
      <c r="G758" s="6"/>
    </row>
    <row r="759" spans="3:7" x14ac:dyDescent="0.25">
      <c r="C759" s="43"/>
      <c r="D759" s="43"/>
      <c r="E759" s="43"/>
      <c r="F759" s="6"/>
      <c r="G759" s="6"/>
    </row>
    <row r="760" spans="3:7" x14ac:dyDescent="0.25">
      <c r="C760" s="43"/>
      <c r="D760" s="43"/>
      <c r="E760" s="43"/>
      <c r="F760" s="6"/>
      <c r="G760" s="6"/>
    </row>
    <row r="761" spans="3:7" x14ac:dyDescent="0.25">
      <c r="C761" s="43"/>
      <c r="D761" s="43"/>
      <c r="E761" s="43"/>
      <c r="F761" s="6"/>
      <c r="G761" s="6"/>
    </row>
    <row r="762" spans="3:7" x14ac:dyDescent="0.25">
      <c r="C762" s="43"/>
      <c r="D762" s="43"/>
      <c r="E762" s="43"/>
      <c r="F762" s="6"/>
      <c r="G762" s="6"/>
    </row>
    <row r="763" spans="3:7" x14ac:dyDescent="0.25">
      <c r="C763" s="43"/>
      <c r="D763" s="43"/>
      <c r="E763" s="43"/>
      <c r="F763" s="6"/>
      <c r="G763" s="6"/>
    </row>
    <row r="764" spans="3:7" x14ac:dyDescent="0.25">
      <c r="C764" s="43"/>
      <c r="D764" s="43"/>
      <c r="E764" s="43"/>
      <c r="F764" s="6"/>
      <c r="G764" s="6"/>
    </row>
    <row r="765" spans="3:7" x14ac:dyDescent="0.25">
      <c r="C765" s="43"/>
      <c r="D765" s="43"/>
      <c r="E765" s="43"/>
      <c r="F765" s="6"/>
      <c r="G765" s="6"/>
    </row>
    <row r="766" spans="3:7" x14ac:dyDescent="0.25">
      <c r="C766" s="43"/>
      <c r="D766" s="43"/>
      <c r="E766" s="43"/>
      <c r="F766" s="6"/>
      <c r="G766" s="6"/>
    </row>
    <row r="767" spans="3:7" x14ac:dyDescent="0.25">
      <c r="C767" s="43"/>
      <c r="D767" s="43"/>
      <c r="E767" s="43"/>
      <c r="F767" s="6"/>
      <c r="G767" s="6"/>
    </row>
    <row r="768" spans="3:7" x14ac:dyDescent="0.25">
      <c r="C768" s="43"/>
      <c r="D768" s="43"/>
      <c r="E768" s="43"/>
      <c r="F768" s="6"/>
      <c r="G768" s="6"/>
    </row>
    <row r="769" spans="3:7" x14ac:dyDescent="0.25">
      <c r="C769" s="43"/>
      <c r="D769" s="43"/>
      <c r="E769" s="43"/>
      <c r="F769" s="6"/>
      <c r="G769" s="6"/>
    </row>
    <row r="770" spans="3:7" x14ac:dyDescent="0.25">
      <c r="C770" s="43"/>
      <c r="D770" s="43"/>
      <c r="E770" s="43"/>
      <c r="F770" s="6"/>
      <c r="G770" s="6"/>
    </row>
    <row r="771" spans="3:7" x14ac:dyDescent="0.25">
      <c r="C771" s="43"/>
      <c r="D771" s="43"/>
      <c r="E771" s="43"/>
      <c r="F771" s="6"/>
      <c r="G771" s="6"/>
    </row>
    <row r="772" spans="3:7" x14ac:dyDescent="0.25">
      <c r="C772" s="43"/>
      <c r="D772" s="43"/>
      <c r="E772" s="43"/>
      <c r="F772" s="6"/>
      <c r="G772" s="6"/>
    </row>
    <row r="773" spans="3:7" x14ac:dyDescent="0.25">
      <c r="C773" s="43"/>
      <c r="D773" s="43"/>
      <c r="E773" s="43"/>
      <c r="F773" s="6"/>
      <c r="G773" s="6"/>
    </row>
    <row r="774" spans="3:7" x14ac:dyDescent="0.25">
      <c r="C774" s="43"/>
      <c r="D774" s="43"/>
      <c r="E774" s="43"/>
      <c r="F774" s="6"/>
      <c r="G774" s="6"/>
    </row>
    <row r="775" spans="3:7" x14ac:dyDescent="0.25">
      <c r="C775" s="43"/>
      <c r="D775" s="43"/>
      <c r="E775" s="43"/>
      <c r="F775" s="6"/>
      <c r="G775" s="6"/>
    </row>
    <row r="776" spans="3:7" x14ac:dyDescent="0.25">
      <c r="C776" s="43"/>
      <c r="D776" s="43"/>
      <c r="E776" s="43"/>
      <c r="F776" s="6"/>
      <c r="G776" s="6"/>
    </row>
    <row r="777" spans="3:7" x14ac:dyDescent="0.25">
      <c r="C777" s="43"/>
      <c r="D777" s="43"/>
      <c r="E777" s="43"/>
      <c r="F777" s="6"/>
      <c r="G777" s="6"/>
    </row>
    <row r="778" spans="3:7" x14ac:dyDescent="0.25">
      <c r="C778" s="43"/>
      <c r="D778" s="43"/>
      <c r="E778" s="43"/>
      <c r="F778" s="6"/>
      <c r="G778" s="6"/>
    </row>
    <row r="779" spans="3:7" x14ac:dyDescent="0.25">
      <c r="C779" s="43"/>
      <c r="D779" s="43"/>
      <c r="E779" s="43"/>
      <c r="F779" s="6"/>
      <c r="G779" s="6"/>
    </row>
    <row r="780" spans="3:7" x14ac:dyDescent="0.25">
      <c r="C780" s="43"/>
      <c r="D780" s="43"/>
      <c r="E780" s="43"/>
      <c r="F780" s="6"/>
      <c r="G780" s="6"/>
    </row>
    <row r="781" spans="3:7" x14ac:dyDescent="0.25">
      <c r="C781" s="43"/>
      <c r="D781" s="43"/>
      <c r="E781" s="43"/>
      <c r="F781" s="6"/>
      <c r="G781" s="6"/>
    </row>
    <row r="782" spans="3:7" x14ac:dyDescent="0.25">
      <c r="C782" s="43"/>
      <c r="D782" s="43"/>
      <c r="E782" s="43"/>
      <c r="F782" s="6"/>
      <c r="G782" s="6"/>
    </row>
    <row r="783" spans="3:7" x14ac:dyDescent="0.25">
      <c r="C783" s="43"/>
      <c r="D783" s="43"/>
      <c r="E783" s="43"/>
      <c r="F783" s="6"/>
      <c r="G783" s="6"/>
    </row>
    <row r="784" spans="3:7" x14ac:dyDescent="0.25">
      <c r="C784" s="43"/>
      <c r="D784" s="43"/>
      <c r="E784" s="43"/>
      <c r="F784" s="6"/>
      <c r="G784" s="6"/>
    </row>
    <row r="785" spans="3:7" x14ac:dyDescent="0.25">
      <c r="C785" s="43"/>
      <c r="D785" s="43"/>
      <c r="E785" s="43"/>
      <c r="F785" s="6"/>
      <c r="G785" s="6"/>
    </row>
    <row r="786" spans="3:7" x14ac:dyDescent="0.25">
      <c r="C786" s="43"/>
      <c r="D786" s="43"/>
      <c r="E786" s="43"/>
      <c r="F786" s="6"/>
      <c r="G786" s="6"/>
    </row>
    <row r="787" spans="3:7" x14ac:dyDescent="0.25">
      <c r="C787" s="43"/>
      <c r="D787" s="43"/>
      <c r="E787" s="43"/>
      <c r="F787" s="6"/>
      <c r="G787" s="6"/>
    </row>
    <row r="788" spans="3:7" x14ac:dyDescent="0.25">
      <c r="C788" s="43"/>
      <c r="D788" s="43"/>
      <c r="E788" s="43"/>
      <c r="F788" s="6"/>
      <c r="G788" s="6"/>
    </row>
    <row r="789" spans="3:7" x14ac:dyDescent="0.25">
      <c r="C789" s="43"/>
      <c r="D789" s="43"/>
      <c r="E789" s="43"/>
      <c r="F789" s="6"/>
      <c r="G789" s="6"/>
    </row>
    <row r="790" spans="3:7" x14ac:dyDescent="0.25">
      <c r="C790" s="43"/>
      <c r="D790" s="43"/>
      <c r="E790" s="43"/>
      <c r="F790" s="6"/>
      <c r="G790" s="6"/>
    </row>
    <row r="791" spans="3:7" x14ac:dyDescent="0.25">
      <c r="C791" s="43"/>
      <c r="D791" s="43"/>
      <c r="E791" s="43"/>
      <c r="F791" s="6"/>
      <c r="G791" s="6"/>
    </row>
    <row r="792" spans="3:7" x14ac:dyDescent="0.25">
      <c r="C792" s="43"/>
      <c r="D792" s="43"/>
      <c r="E792" s="43"/>
      <c r="F792" s="6"/>
      <c r="G792" s="6"/>
    </row>
    <row r="793" spans="3:7" x14ac:dyDescent="0.25">
      <c r="C793" s="43"/>
      <c r="D793" s="43"/>
      <c r="E793" s="43"/>
      <c r="F793" s="6"/>
      <c r="G793" s="6"/>
    </row>
    <row r="794" spans="3:7" x14ac:dyDescent="0.25">
      <c r="C794" s="43"/>
      <c r="D794" s="43"/>
      <c r="E794" s="43"/>
      <c r="F794" s="6"/>
      <c r="G794" s="6"/>
    </row>
    <row r="795" spans="3:7" x14ac:dyDescent="0.25">
      <c r="C795" s="43"/>
      <c r="D795" s="43"/>
      <c r="E795" s="43"/>
      <c r="F795" s="6"/>
      <c r="G795" s="6"/>
    </row>
    <row r="796" spans="3:7" x14ac:dyDescent="0.25">
      <c r="C796" s="43"/>
      <c r="D796" s="43"/>
      <c r="E796" s="43"/>
      <c r="F796" s="6"/>
      <c r="G796" s="6"/>
    </row>
    <row r="797" spans="3:7" x14ac:dyDescent="0.25">
      <c r="C797" s="43"/>
      <c r="D797" s="43"/>
      <c r="E797" s="43"/>
      <c r="F797" s="6"/>
      <c r="G797" s="6"/>
    </row>
    <row r="798" spans="3:7" x14ac:dyDescent="0.25">
      <c r="C798" s="43"/>
      <c r="D798" s="43"/>
      <c r="E798" s="43"/>
      <c r="F798" s="6"/>
      <c r="G798" s="6"/>
    </row>
    <row r="799" spans="3:7" x14ac:dyDescent="0.25">
      <c r="C799" s="43"/>
      <c r="D799" s="43"/>
      <c r="E799" s="43"/>
      <c r="F799" s="6"/>
      <c r="G799" s="6"/>
    </row>
    <row r="800" spans="3:7" x14ac:dyDescent="0.25">
      <c r="C800" s="43"/>
      <c r="D800" s="43"/>
      <c r="E800" s="43"/>
      <c r="F800" s="6"/>
      <c r="G800" s="6"/>
    </row>
    <row r="801" spans="3:7" x14ac:dyDescent="0.25">
      <c r="C801" s="43"/>
      <c r="D801" s="43"/>
      <c r="E801" s="43"/>
      <c r="F801" s="6"/>
      <c r="G801" s="6"/>
    </row>
    <row r="802" spans="3:7" x14ac:dyDescent="0.25">
      <c r="C802" s="43"/>
      <c r="D802" s="43"/>
      <c r="E802" s="43"/>
      <c r="F802" s="6"/>
      <c r="G802" s="6"/>
    </row>
    <row r="803" spans="3:7" x14ac:dyDescent="0.25">
      <c r="C803" s="43"/>
      <c r="D803" s="43"/>
      <c r="E803" s="43"/>
      <c r="F803" s="6"/>
      <c r="G803" s="6"/>
    </row>
    <row r="804" spans="3:7" x14ac:dyDescent="0.25">
      <c r="C804" s="43"/>
      <c r="D804" s="43"/>
      <c r="E804" s="43"/>
      <c r="F804" s="6"/>
      <c r="G804" s="6"/>
    </row>
    <row r="805" spans="3:7" x14ac:dyDescent="0.25">
      <c r="C805" s="43"/>
      <c r="D805" s="43"/>
      <c r="E805" s="43"/>
      <c r="F805" s="6"/>
      <c r="G805" s="6"/>
    </row>
    <row r="806" spans="3:7" x14ac:dyDescent="0.25">
      <c r="C806" s="43"/>
      <c r="D806" s="43"/>
      <c r="E806" s="43"/>
      <c r="F806" s="6"/>
      <c r="G806" s="6"/>
    </row>
    <row r="807" spans="3:7" x14ac:dyDescent="0.25">
      <c r="C807" s="43"/>
      <c r="D807" s="43"/>
      <c r="E807" s="43"/>
      <c r="F807" s="6"/>
      <c r="G807" s="6"/>
    </row>
    <row r="808" spans="3:7" x14ac:dyDescent="0.25">
      <c r="C808" s="43"/>
      <c r="D808" s="43"/>
      <c r="E808" s="43"/>
      <c r="F808" s="6"/>
      <c r="G808" s="6"/>
    </row>
    <row r="809" spans="3:7" x14ac:dyDescent="0.25">
      <c r="C809" s="43"/>
      <c r="D809" s="43"/>
      <c r="E809" s="43"/>
      <c r="F809" s="6"/>
      <c r="G809" s="6"/>
    </row>
    <row r="810" spans="3:7" x14ac:dyDescent="0.25">
      <c r="C810" s="43"/>
      <c r="D810" s="43"/>
      <c r="E810" s="43"/>
      <c r="F810" s="6"/>
      <c r="G810" s="6"/>
    </row>
    <row r="811" spans="3:7" x14ac:dyDescent="0.25">
      <c r="C811" s="43"/>
      <c r="D811" s="43"/>
      <c r="E811" s="43"/>
      <c r="F811" s="6"/>
      <c r="G811" s="6"/>
    </row>
    <row r="812" spans="3:7" x14ac:dyDescent="0.25">
      <c r="C812" s="43"/>
      <c r="D812" s="43"/>
      <c r="E812" s="43"/>
      <c r="F812" s="6"/>
      <c r="G812" s="6"/>
    </row>
    <row r="813" spans="3:7" x14ac:dyDescent="0.25">
      <c r="C813" s="43"/>
      <c r="D813" s="43"/>
      <c r="E813" s="43"/>
      <c r="F813" s="6"/>
      <c r="G813" s="6"/>
    </row>
    <row r="814" spans="3:7" x14ac:dyDescent="0.25">
      <c r="C814" s="43"/>
      <c r="D814" s="43"/>
      <c r="E814" s="43"/>
      <c r="F814" s="6"/>
      <c r="G814" s="6"/>
    </row>
    <row r="815" spans="3:7" x14ac:dyDescent="0.25">
      <c r="C815" s="43"/>
      <c r="D815" s="43"/>
      <c r="E815" s="43"/>
      <c r="F815" s="6"/>
      <c r="G815" s="6"/>
    </row>
    <row r="816" spans="3:7" x14ac:dyDescent="0.25">
      <c r="C816" s="43"/>
      <c r="D816" s="43"/>
      <c r="E816" s="43"/>
      <c r="F816" s="6"/>
      <c r="G816" s="6"/>
    </row>
    <row r="817" spans="3:7" x14ac:dyDescent="0.25">
      <c r="C817" s="43"/>
      <c r="D817" s="43"/>
      <c r="E817" s="43"/>
      <c r="F817" s="6"/>
      <c r="G817" s="6"/>
    </row>
    <row r="818" spans="3:7" x14ac:dyDescent="0.25">
      <c r="C818" s="43"/>
      <c r="D818" s="43"/>
      <c r="E818" s="43"/>
      <c r="F818" s="6"/>
      <c r="G818" s="6"/>
    </row>
    <row r="819" spans="3:7" x14ac:dyDescent="0.25">
      <c r="C819" s="43"/>
      <c r="D819" s="43"/>
      <c r="E819" s="43"/>
      <c r="F819" s="6"/>
      <c r="G819" s="6"/>
    </row>
    <row r="820" spans="3:7" x14ac:dyDescent="0.25">
      <c r="C820" s="43"/>
      <c r="D820" s="43"/>
      <c r="E820" s="43"/>
      <c r="F820" s="6"/>
      <c r="G820" s="6"/>
    </row>
    <row r="821" spans="3:7" x14ac:dyDescent="0.25">
      <c r="C821" s="43"/>
      <c r="D821" s="43"/>
      <c r="E821" s="43"/>
      <c r="F821" s="6"/>
      <c r="G821" s="6"/>
    </row>
    <row r="822" spans="3:7" x14ac:dyDescent="0.25">
      <c r="C822" s="43"/>
      <c r="D822" s="43"/>
      <c r="E822" s="43"/>
      <c r="F822" s="6"/>
      <c r="G822" s="6"/>
    </row>
    <row r="823" spans="3:7" x14ac:dyDescent="0.25">
      <c r="C823" s="43"/>
      <c r="D823" s="43"/>
      <c r="E823" s="43"/>
      <c r="F823" s="6"/>
      <c r="G823" s="6"/>
    </row>
    <row r="824" spans="3:7" x14ac:dyDescent="0.25">
      <c r="C824" s="43"/>
      <c r="D824" s="43"/>
      <c r="E824" s="43"/>
      <c r="F824" s="6"/>
      <c r="G824" s="6"/>
    </row>
    <row r="825" spans="3:7" x14ac:dyDescent="0.25">
      <c r="C825" s="43"/>
      <c r="D825" s="43"/>
      <c r="E825" s="43"/>
      <c r="F825" s="6"/>
      <c r="G825" s="6"/>
    </row>
    <row r="826" spans="3:7" x14ac:dyDescent="0.25">
      <c r="C826" s="43"/>
      <c r="D826" s="43"/>
      <c r="E826" s="43"/>
      <c r="F826" s="6"/>
      <c r="G826" s="6"/>
    </row>
    <row r="827" spans="3:7" x14ac:dyDescent="0.25">
      <c r="C827" s="43"/>
      <c r="D827" s="43"/>
      <c r="E827" s="43"/>
      <c r="F827" s="6"/>
      <c r="G827" s="6"/>
    </row>
    <row r="828" spans="3:7" x14ac:dyDescent="0.25">
      <c r="C828" s="43"/>
      <c r="D828" s="43"/>
      <c r="E828" s="43"/>
      <c r="F828" s="6"/>
      <c r="G828" s="6"/>
    </row>
    <row r="829" spans="3:7" x14ac:dyDescent="0.25">
      <c r="C829" s="43"/>
      <c r="D829" s="43"/>
      <c r="E829" s="43"/>
      <c r="F829" s="6"/>
      <c r="G829" s="6"/>
    </row>
    <row r="830" spans="3:7" x14ac:dyDescent="0.25">
      <c r="C830" s="43"/>
      <c r="D830" s="43"/>
      <c r="E830" s="43"/>
      <c r="F830" s="6"/>
      <c r="G830" s="6"/>
    </row>
    <row r="831" spans="3:7" x14ac:dyDescent="0.25">
      <c r="C831" s="43"/>
      <c r="D831" s="43"/>
      <c r="E831" s="43"/>
      <c r="F831" s="6"/>
      <c r="G831" s="6"/>
    </row>
    <row r="832" spans="3:7" x14ac:dyDescent="0.25">
      <c r="C832" s="43"/>
      <c r="D832" s="43"/>
      <c r="E832" s="43"/>
      <c r="F832" s="6"/>
      <c r="G832" s="6"/>
    </row>
    <row r="833" spans="3:7" x14ac:dyDescent="0.25">
      <c r="C833" s="43"/>
      <c r="D833" s="43"/>
      <c r="E833" s="43"/>
      <c r="F833" s="6"/>
      <c r="G833" s="6"/>
    </row>
    <row r="834" spans="3:7" x14ac:dyDescent="0.25">
      <c r="C834" s="43"/>
      <c r="D834" s="43"/>
      <c r="E834" s="43"/>
      <c r="F834" s="6"/>
      <c r="G834" s="6"/>
    </row>
    <row r="835" spans="3:7" x14ac:dyDescent="0.25">
      <c r="C835" s="43"/>
      <c r="D835" s="43"/>
      <c r="E835" s="43"/>
      <c r="F835" s="6"/>
      <c r="G835" s="6"/>
    </row>
    <row r="836" spans="3:7" x14ac:dyDescent="0.25">
      <c r="C836" s="43"/>
      <c r="D836" s="43"/>
      <c r="E836" s="43"/>
      <c r="F836" s="6"/>
      <c r="G836" s="6"/>
    </row>
    <row r="837" spans="3:7" x14ac:dyDescent="0.25">
      <c r="C837" s="43"/>
      <c r="D837" s="43"/>
      <c r="E837" s="43"/>
      <c r="F837" s="6"/>
      <c r="G837" s="6"/>
    </row>
    <row r="838" spans="3:7" x14ac:dyDescent="0.25">
      <c r="C838" s="43"/>
      <c r="D838" s="43"/>
      <c r="E838" s="43"/>
      <c r="F838" s="6"/>
      <c r="G838" s="6"/>
    </row>
    <row r="839" spans="3:7" x14ac:dyDescent="0.25">
      <c r="C839" s="43"/>
      <c r="D839" s="43"/>
      <c r="E839" s="43"/>
      <c r="F839" s="6"/>
      <c r="G839" s="6"/>
    </row>
    <row r="840" spans="3:7" x14ac:dyDescent="0.25">
      <c r="C840" s="43"/>
      <c r="D840" s="43"/>
      <c r="E840" s="43"/>
      <c r="F840" s="6"/>
      <c r="G840" s="6"/>
    </row>
    <row r="841" spans="3:7" x14ac:dyDescent="0.25">
      <c r="C841" s="43"/>
      <c r="D841" s="43"/>
      <c r="E841" s="43"/>
      <c r="F841" s="6"/>
      <c r="G841" s="6"/>
    </row>
    <row r="842" spans="3:7" x14ac:dyDescent="0.25">
      <c r="C842" s="43"/>
      <c r="D842" s="43"/>
      <c r="E842" s="43"/>
      <c r="F842" s="6"/>
      <c r="G842" s="6"/>
    </row>
    <row r="843" spans="3:7" x14ac:dyDescent="0.25">
      <c r="C843" s="43"/>
      <c r="D843" s="43"/>
      <c r="E843" s="43"/>
      <c r="F843" s="6"/>
      <c r="G843" s="6"/>
    </row>
    <row r="844" spans="3:7" x14ac:dyDescent="0.25">
      <c r="C844" s="43"/>
      <c r="D844" s="43"/>
      <c r="E844" s="43"/>
      <c r="F844" s="6"/>
      <c r="G844" s="6"/>
    </row>
    <row r="845" spans="3:7" x14ac:dyDescent="0.25">
      <c r="C845" s="43"/>
      <c r="D845" s="43"/>
      <c r="E845" s="43"/>
      <c r="F845" s="6"/>
      <c r="G845" s="6"/>
    </row>
    <row r="846" spans="3:7" x14ac:dyDescent="0.25">
      <c r="C846" s="43"/>
      <c r="D846" s="43"/>
      <c r="E846" s="43"/>
      <c r="F846" s="6"/>
      <c r="G846" s="6"/>
    </row>
    <row r="847" spans="3:7" x14ac:dyDescent="0.25">
      <c r="C847" s="43"/>
      <c r="D847" s="43"/>
      <c r="E847" s="43"/>
      <c r="F847" s="6"/>
      <c r="G847" s="6"/>
    </row>
    <row r="848" spans="3:7" x14ac:dyDescent="0.25">
      <c r="C848" s="43"/>
      <c r="D848" s="43"/>
      <c r="E848" s="43"/>
      <c r="F848" s="6"/>
      <c r="G848" s="6"/>
    </row>
    <row r="849" spans="3:7" x14ac:dyDescent="0.25">
      <c r="C849" s="43"/>
      <c r="D849" s="43"/>
      <c r="E849" s="43"/>
      <c r="F849" s="6"/>
      <c r="G849" s="6"/>
    </row>
    <row r="850" spans="3:7" x14ac:dyDescent="0.25">
      <c r="C850" s="43"/>
      <c r="D850" s="43"/>
      <c r="E850" s="43"/>
      <c r="F850" s="6"/>
      <c r="G850" s="6"/>
    </row>
    <row r="851" spans="3:7" x14ac:dyDescent="0.25">
      <c r="C851" s="43"/>
      <c r="D851" s="43"/>
      <c r="E851" s="43"/>
      <c r="F851" s="6"/>
      <c r="G851" s="6"/>
    </row>
    <row r="852" spans="3:7" x14ac:dyDescent="0.25">
      <c r="C852" s="43"/>
      <c r="D852" s="43"/>
      <c r="E852" s="43"/>
      <c r="F852" s="6"/>
      <c r="G852" s="6"/>
    </row>
    <row r="853" spans="3:7" x14ac:dyDescent="0.25">
      <c r="C853" s="43"/>
      <c r="D853" s="43"/>
      <c r="E853" s="43"/>
      <c r="F853" s="6"/>
      <c r="G853" s="6"/>
    </row>
    <row r="854" spans="3:7" x14ac:dyDescent="0.25">
      <c r="C854" s="43"/>
      <c r="D854" s="43"/>
      <c r="E854" s="43"/>
      <c r="F854" s="6"/>
      <c r="G854" s="6"/>
    </row>
    <row r="855" spans="3:7" x14ac:dyDescent="0.25">
      <c r="C855" s="43"/>
      <c r="D855" s="43"/>
      <c r="E855" s="43"/>
      <c r="F855" s="6"/>
      <c r="G855" s="6"/>
    </row>
    <row r="856" spans="3:7" x14ac:dyDescent="0.25">
      <c r="C856" s="43"/>
      <c r="D856" s="43"/>
      <c r="E856" s="43"/>
      <c r="F856" s="6"/>
      <c r="G856" s="6"/>
    </row>
    <row r="857" spans="3:7" x14ac:dyDescent="0.25">
      <c r="C857" s="43"/>
      <c r="D857" s="43"/>
      <c r="E857" s="43"/>
      <c r="F857" s="6"/>
      <c r="G857" s="6"/>
    </row>
    <row r="858" spans="3:7" x14ac:dyDescent="0.25">
      <c r="C858" s="43"/>
      <c r="D858" s="43"/>
      <c r="E858" s="43"/>
      <c r="F858" s="6"/>
      <c r="G858" s="6"/>
    </row>
    <row r="859" spans="3:7" x14ac:dyDescent="0.25">
      <c r="C859" s="43"/>
      <c r="D859" s="43"/>
      <c r="E859" s="43"/>
      <c r="F859" s="6"/>
      <c r="G859" s="6"/>
    </row>
    <row r="860" spans="3:7" x14ac:dyDescent="0.25">
      <c r="C860" s="43"/>
      <c r="D860" s="43"/>
      <c r="E860" s="43"/>
      <c r="F860" s="6"/>
      <c r="G860" s="6"/>
    </row>
    <row r="861" spans="3:7" x14ac:dyDescent="0.25">
      <c r="C861" s="43"/>
      <c r="D861" s="43"/>
      <c r="E861" s="43"/>
      <c r="F861" s="6"/>
      <c r="G861" s="6"/>
    </row>
    <row r="862" spans="3:7" x14ac:dyDescent="0.25">
      <c r="C862" s="43"/>
      <c r="D862" s="43"/>
      <c r="E862" s="43"/>
      <c r="F862" s="6"/>
      <c r="G862" s="6"/>
    </row>
    <row r="863" spans="3:7" x14ac:dyDescent="0.25">
      <c r="C863" s="43"/>
      <c r="D863" s="43"/>
      <c r="E863" s="43"/>
      <c r="F863" s="6"/>
      <c r="G863" s="6"/>
    </row>
    <row r="864" spans="3:7" x14ac:dyDescent="0.25">
      <c r="C864" s="43"/>
      <c r="D864" s="43"/>
      <c r="E864" s="43"/>
      <c r="F864" s="6"/>
      <c r="G864" s="6"/>
    </row>
    <row r="865" spans="3:7" x14ac:dyDescent="0.25">
      <c r="C865" s="43"/>
      <c r="D865" s="43"/>
      <c r="E865" s="43"/>
      <c r="F865" s="6"/>
      <c r="G865" s="6"/>
    </row>
    <row r="866" spans="3:7" x14ac:dyDescent="0.25">
      <c r="C866" s="43"/>
      <c r="D866" s="43"/>
      <c r="E866" s="43"/>
      <c r="F866" s="6"/>
      <c r="G866" s="6"/>
    </row>
    <row r="867" spans="3:7" x14ac:dyDescent="0.25">
      <c r="C867" s="43"/>
      <c r="D867" s="43"/>
      <c r="E867" s="43"/>
      <c r="F867" s="6"/>
      <c r="G867" s="6"/>
    </row>
    <row r="868" spans="3:7" x14ac:dyDescent="0.25">
      <c r="C868" s="43"/>
      <c r="D868" s="43"/>
      <c r="E868" s="43"/>
      <c r="F868" s="6"/>
      <c r="G868" s="6"/>
    </row>
    <row r="869" spans="3:7" x14ac:dyDescent="0.25">
      <c r="C869" s="43"/>
      <c r="D869" s="43"/>
      <c r="E869" s="43"/>
      <c r="F869" s="6"/>
      <c r="G869" s="6"/>
    </row>
    <row r="870" spans="3:7" x14ac:dyDescent="0.25">
      <c r="C870" s="43"/>
      <c r="D870" s="43"/>
      <c r="E870" s="43"/>
      <c r="F870" s="6"/>
      <c r="G870" s="6"/>
    </row>
    <row r="871" spans="3:7" x14ac:dyDescent="0.25">
      <c r="C871" s="43"/>
      <c r="D871" s="43"/>
      <c r="E871" s="43"/>
      <c r="F871" s="6"/>
      <c r="G871" s="6"/>
    </row>
    <row r="872" spans="3:7" x14ac:dyDescent="0.25">
      <c r="C872" s="43"/>
      <c r="D872" s="43"/>
      <c r="E872" s="43"/>
      <c r="F872" s="6"/>
      <c r="G872" s="6"/>
    </row>
    <row r="873" spans="3:7" x14ac:dyDescent="0.25">
      <c r="C873" s="43"/>
      <c r="D873" s="43"/>
      <c r="E873" s="43"/>
      <c r="F873" s="6"/>
      <c r="G873" s="6"/>
    </row>
    <row r="874" spans="3:7" x14ac:dyDescent="0.25">
      <c r="C874" s="43"/>
      <c r="D874" s="43"/>
      <c r="E874" s="43"/>
      <c r="F874" s="6"/>
      <c r="G874" s="6"/>
    </row>
    <row r="875" spans="3:7" x14ac:dyDescent="0.25">
      <c r="C875" s="43"/>
      <c r="D875" s="43"/>
      <c r="E875" s="43"/>
      <c r="F875" s="6"/>
      <c r="G875" s="6"/>
    </row>
    <row r="876" spans="3:7" x14ac:dyDescent="0.25">
      <c r="C876" s="43"/>
      <c r="D876" s="43"/>
      <c r="E876" s="43"/>
      <c r="F876" s="6"/>
      <c r="G876" s="6"/>
    </row>
    <row r="877" spans="3:7" x14ac:dyDescent="0.25">
      <c r="C877" s="43"/>
      <c r="D877" s="43"/>
      <c r="E877" s="43"/>
      <c r="F877" s="6"/>
      <c r="G877" s="6"/>
    </row>
    <row r="878" spans="3:7" x14ac:dyDescent="0.25">
      <c r="C878" s="43"/>
      <c r="D878" s="43"/>
      <c r="E878" s="43"/>
      <c r="F878" s="6"/>
      <c r="G878" s="6"/>
    </row>
    <row r="879" spans="3:7" x14ac:dyDescent="0.25">
      <c r="C879" s="43"/>
      <c r="D879" s="43"/>
      <c r="E879" s="43"/>
      <c r="F879" s="6"/>
      <c r="G879" s="6"/>
    </row>
    <row r="880" spans="3:7" x14ac:dyDescent="0.25">
      <c r="C880" s="43"/>
      <c r="D880" s="43"/>
      <c r="E880" s="43"/>
      <c r="F880" s="6"/>
      <c r="G880" s="6"/>
    </row>
    <row r="881" spans="3:7" x14ac:dyDescent="0.25">
      <c r="C881" s="43"/>
      <c r="D881" s="43"/>
      <c r="E881" s="43"/>
      <c r="F881" s="6"/>
      <c r="G881" s="6"/>
    </row>
    <row r="882" spans="3:7" x14ac:dyDescent="0.25">
      <c r="C882" s="43"/>
      <c r="D882" s="43"/>
      <c r="E882" s="43"/>
      <c r="F882" s="6"/>
      <c r="G882" s="6"/>
    </row>
    <row r="883" spans="3:7" x14ac:dyDescent="0.25">
      <c r="C883" s="43"/>
      <c r="D883" s="43"/>
      <c r="E883" s="43"/>
      <c r="F883" s="6"/>
      <c r="G883" s="6"/>
    </row>
    <row r="884" spans="3:7" x14ac:dyDescent="0.25">
      <c r="C884" s="43"/>
      <c r="D884" s="43"/>
      <c r="E884" s="43"/>
      <c r="F884" s="6"/>
      <c r="G884" s="6"/>
    </row>
    <row r="885" spans="3:7" x14ac:dyDescent="0.25">
      <c r="C885" s="43"/>
      <c r="D885" s="43"/>
      <c r="E885" s="43"/>
      <c r="F885" s="6"/>
      <c r="G885" s="6"/>
    </row>
    <row r="886" spans="3:7" x14ac:dyDescent="0.25">
      <c r="C886" s="43"/>
      <c r="D886" s="43"/>
      <c r="E886" s="43"/>
      <c r="F886" s="6"/>
      <c r="G886" s="6"/>
    </row>
    <row r="887" spans="3:7" x14ac:dyDescent="0.25">
      <c r="C887" s="43"/>
      <c r="D887" s="43"/>
      <c r="E887" s="43"/>
      <c r="F887" s="6"/>
      <c r="G887" s="6"/>
    </row>
    <row r="888" spans="3:7" x14ac:dyDescent="0.25">
      <c r="C888" s="43"/>
      <c r="D888" s="43"/>
      <c r="E888" s="43"/>
      <c r="F888" s="6"/>
      <c r="G888" s="6"/>
    </row>
    <row r="889" spans="3:7" x14ac:dyDescent="0.25">
      <c r="C889" s="43"/>
      <c r="D889" s="43"/>
      <c r="E889" s="43"/>
      <c r="F889" s="6"/>
      <c r="G889" s="6"/>
    </row>
    <row r="890" spans="3:7" x14ac:dyDescent="0.25">
      <c r="C890" s="43"/>
      <c r="D890" s="43"/>
      <c r="E890" s="43"/>
      <c r="F890" s="6"/>
      <c r="G890" s="6"/>
    </row>
    <row r="891" spans="3:7" x14ac:dyDescent="0.25">
      <c r="C891" s="43"/>
      <c r="D891" s="43"/>
      <c r="E891" s="43"/>
      <c r="F891" s="6"/>
      <c r="G891" s="6"/>
    </row>
    <row r="892" spans="3:7" x14ac:dyDescent="0.25">
      <c r="C892" s="43"/>
      <c r="D892" s="43"/>
      <c r="E892" s="43"/>
      <c r="F892" s="6"/>
      <c r="G892" s="6"/>
    </row>
    <row r="893" spans="3:7" x14ac:dyDescent="0.25">
      <c r="C893" s="43"/>
      <c r="D893" s="43"/>
      <c r="E893" s="43"/>
      <c r="F893" s="6"/>
      <c r="G893" s="6"/>
    </row>
    <row r="894" spans="3:7" x14ac:dyDescent="0.25">
      <c r="C894" s="43"/>
      <c r="D894" s="43"/>
      <c r="E894" s="43"/>
      <c r="F894" s="6"/>
      <c r="G894" s="6"/>
    </row>
    <row r="895" spans="3:7" x14ac:dyDescent="0.25">
      <c r="C895" s="43"/>
      <c r="D895" s="43"/>
      <c r="E895" s="43"/>
      <c r="F895" s="6"/>
      <c r="G895" s="6"/>
    </row>
    <row r="896" spans="3:7" x14ac:dyDescent="0.25">
      <c r="C896" s="43"/>
      <c r="D896" s="43"/>
      <c r="E896" s="43"/>
      <c r="F896" s="6"/>
      <c r="G896" s="6"/>
    </row>
    <row r="897" spans="3:7" x14ac:dyDescent="0.25">
      <c r="C897" s="43"/>
      <c r="D897" s="43"/>
      <c r="E897" s="43"/>
      <c r="F897" s="6"/>
      <c r="G897" s="6"/>
    </row>
    <row r="898" spans="3:7" x14ac:dyDescent="0.25">
      <c r="C898" s="43"/>
      <c r="D898" s="43"/>
      <c r="E898" s="43"/>
      <c r="F898" s="6"/>
      <c r="G898" s="6"/>
    </row>
    <row r="899" spans="3:7" x14ac:dyDescent="0.25">
      <c r="C899" s="43"/>
      <c r="D899" s="43"/>
      <c r="E899" s="43"/>
      <c r="F899" s="6"/>
      <c r="G899" s="6"/>
    </row>
    <row r="900" spans="3:7" x14ac:dyDescent="0.25">
      <c r="C900" s="43"/>
      <c r="D900" s="43"/>
      <c r="E900" s="43"/>
      <c r="F900" s="6"/>
      <c r="G900" s="6"/>
    </row>
    <row r="901" spans="3:7" x14ac:dyDescent="0.25">
      <c r="C901" s="43"/>
      <c r="D901" s="43"/>
      <c r="E901" s="43"/>
      <c r="F901" s="6"/>
      <c r="G901" s="6"/>
    </row>
    <row r="902" spans="3:7" x14ac:dyDescent="0.25">
      <c r="C902" s="43"/>
      <c r="D902" s="43"/>
      <c r="E902" s="43"/>
      <c r="F902" s="6"/>
      <c r="G902" s="6"/>
    </row>
    <row r="903" spans="3:7" x14ac:dyDescent="0.25">
      <c r="C903" s="43"/>
      <c r="D903" s="43"/>
      <c r="E903" s="43"/>
      <c r="F903" s="6"/>
      <c r="G903" s="6"/>
    </row>
    <row r="904" spans="3:7" x14ac:dyDescent="0.25">
      <c r="C904" s="43"/>
      <c r="D904" s="43"/>
      <c r="E904" s="43"/>
      <c r="F904" s="6"/>
      <c r="G904" s="6"/>
    </row>
    <row r="905" spans="3:7" x14ac:dyDescent="0.25">
      <c r="C905" s="43"/>
      <c r="D905" s="43"/>
      <c r="E905" s="43"/>
      <c r="F905" s="6"/>
      <c r="G905" s="6"/>
    </row>
    <row r="906" spans="3:7" x14ac:dyDescent="0.25">
      <c r="C906" s="43"/>
      <c r="D906" s="43"/>
      <c r="E906" s="43"/>
      <c r="F906" s="6"/>
      <c r="G906" s="6"/>
    </row>
    <row r="907" spans="3:7" x14ac:dyDescent="0.25">
      <c r="C907" s="43"/>
      <c r="D907" s="43"/>
      <c r="E907" s="43"/>
      <c r="F907" s="6"/>
      <c r="G907" s="6"/>
    </row>
    <row r="908" spans="3:7" x14ac:dyDescent="0.25">
      <c r="C908" s="43"/>
      <c r="D908" s="43"/>
      <c r="E908" s="43"/>
      <c r="F908" s="6"/>
      <c r="G908" s="6"/>
    </row>
    <row r="909" spans="3:7" x14ac:dyDescent="0.25">
      <c r="C909" s="43"/>
      <c r="D909" s="43"/>
      <c r="E909" s="43"/>
      <c r="F909" s="6"/>
      <c r="G909" s="6"/>
    </row>
    <row r="910" spans="3:7" x14ac:dyDescent="0.25">
      <c r="C910" s="43"/>
      <c r="D910" s="43"/>
      <c r="E910" s="43"/>
      <c r="F910" s="6"/>
      <c r="G910" s="6"/>
    </row>
    <row r="911" spans="3:7" x14ac:dyDescent="0.25">
      <c r="C911" s="43"/>
      <c r="D911" s="43"/>
      <c r="E911" s="43"/>
      <c r="F911" s="6"/>
      <c r="G911" s="6"/>
    </row>
    <row r="912" spans="3:7" x14ac:dyDescent="0.25">
      <c r="C912" s="43"/>
      <c r="D912" s="43"/>
      <c r="E912" s="43"/>
      <c r="F912" s="6"/>
      <c r="G912" s="6"/>
    </row>
    <row r="913" spans="3:7" x14ac:dyDescent="0.25">
      <c r="C913" s="43"/>
      <c r="D913" s="43"/>
      <c r="E913" s="43"/>
      <c r="F913" s="6"/>
      <c r="G913" s="6"/>
    </row>
    <row r="914" spans="3:7" x14ac:dyDescent="0.25">
      <c r="C914" s="43"/>
      <c r="D914" s="43"/>
      <c r="E914" s="43"/>
      <c r="F914" s="6"/>
      <c r="G914" s="6"/>
    </row>
    <row r="915" spans="3:7" x14ac:dyDescent="0.25">
      <c r="C915" s="43"/>
      <c r="D915" s="43"/>
      <c r="E915" s="43"/>
      <c r="F915" s="6"/>
      <c r="G915" s="6"/>
    </row>
    <row r="916" spans="3:7" x14ac:dyDescent="0.25">
      <c r="C916" s="43"/>
      <c r="D916" s="43"/>
      <c r="E916" s="43"/>
      <c r="F916" s="6"/>
      <c r="G916" s="6"/>
    </row>
    <row r="917" spans="3:7" x14ac:dyDescent="0.25">
      <c r="C917" s="43"/>
      <c r="D917" s="43"/>
      <c r="E917" s="43"/>
      <c r="F917" s="6"/>
      <c r="G917" s="6"/>
    </row>
    <row r="918" spans="3:7" x14ac:dyDescent="0.25">
      <c r="C918" s="43"/>
      <c r="D918" s="43"/>
      <c r="E918" s="43"/>
      <c r="F918" s="6"/>
      <c r="G918" s="6"/>
    </row>
    <row r="919" spans="3:7" x14ac:dyDescent="0.25">
      <c r="C919" s="43"/>
      <c r="D919" s="43"/>
      <c r="E919" s="43"/>
      <c r="F919" s="6"/>
      <c r="G919" s="6"/>
    </row>
    <row r="920" spans="3:7" x14ac:dyDescent="0.25">
      <c r="C920" s="43"/>
      <c r="D920" s="43"/>
      <c r="E920" s="43"/>
      <c r="F920" s="6"/>
      <c r="G920" s="6"/>
    </row>
    <row r="921" spans="3:7" x14ac:dyDescent="0.25">
      <c r="C921" s="43"/>
      <c r="D921" s="43"/>
      <c r="E921" s="43"/>
      <c r="F921" s="6"/>
      <c r="G921" s="6"/>
    </row>
    <row r="922" spans="3:7" x14ac:dyDescent="0.25">
      <c r="C922" s="43"/>
      <c r="D922" s="43"/>
      <c r="E922" s="43"/>
      <c r="F922" s="6"/>
      <c r="G922" s="6"/>
    </row>
    <row r="923" spans="3:7" x14ac:dyDescent="0.25">
      <c r="C923" s="43"/>
      <c r="D923" s="43"/>
      <c r="E923" s="43"/>
      <c r="F923" s="6"/>
      <c r="G923" s="6"/>
    </row>
    <row r="924" spans="3:7" x14ac:dyDescent="0.25">
      <c r="C924" s="43"/>
      <c r="D924" s="43"/>
      <c r="E924" s="43"/>
      <c r="F924" s="6"/>
      <c r="G924" s="6"/>
    </row>
    <row r="925" spans="3:7" x14ac:dyDescent="0.25">
      <c r="C925" s="43"/>
      <c r="D925" s="43"/>
      <c r="E925" s="43"/>
      <c r="F925" s="6"/>
      <c r="G925" s="6"/>
    </row>
    <row r="926" spans="3:7" x14ac:dyDescent="0.25">
      <c r="C926" s="43"/>
      <c r="D926" s="43"/>
      <c r="E926" s="43"/>
      <c r="F926" s="6"/>
      <c r="G926" s="6"/>
    </row>
    <row r="927" spans="3:7" x14ac:dyDescent="0.25">
      <c r="C927" s="43"/>
      <c r="D927" s="43"/>
      <c r="E927" s="43"/>
      <c r="F927" s="6"/>
      <c r="G927" s="6"/>
    </row>
    <row r="928" spans="3:7" x14ac:dyDescent="0.25">
      <c r="C928" s="43"/>
      <c r="D928" s="43"/>
      <c r="E928" s="43"/>
      <c r="F928" s="6"/>
      <c r="G928" s="6"/>
    </row>
    <row r="929" spans="3:7" x14ac:dyDescent="0.25">
      <c r="C929" s="43"/>
      <c r="D929" s="43"/>
      <c r="E929" s="43"/>
      <c r="F929" s="6"/>
      <c r="G929" s="6"/>
    </row>
    <row r="930" spans="3:7" x14ac:dyDescent="0.25">
      <c r="C930" s="43"/>
      <c r="D930" s="43"/>
      <c r="E930" s="43"/>
      <c r="F930" s="6"/>
      <c r="G930" s="6"/>
    </row>
    <row r="931" spans="3:7" x14ac:dyDescent="0.25">
      <c r="C931" s="43"/>
      <c r="D931" s="43"/>
      <c r="E931" s="43"/>
      <c r="F931" s="6"/>
      <c r="G931" s="6"/>
    </row>
    <row r="932" spans="3:7" x14ac:dyDescent="0.25">
      <c r="C932" s="43"/>
      <c r="D932" s="43"/>
      <c r="E932" s="43"/>
      <c r="F932" s="6"/>
      <c r="G932" s="6"/>
    </row>
    <row r="933" spans="3:7" x14ac:dyDescent="0.25">
      <c r="C933" s="43"/>
      <c r="D933" s="43"/>
      <c r="E933" s="43"/>
      <c r="F933" s="6"/>
      <c r="G933" s="6"/>
    </row>
    <row r="934" spans="3:7" x14ac:dyDescent="0.25">
      <c r="C934" s="43"/>
      <c r="D934" s="43"/>
      <c r="E934" s="43"/>
      <c r="F934" s="6"/>
      <c r="G934" s="6"/>
    </row>
    <row r="935" spans="3:7" x14ac:dyDescent="0.25">
      <c r="C935" s="43"/>
      <c r="D935" s="43"/>
      <c r="E935" s="43"/>
      <c r="F935" s="6"/>
      <c r="G935" s="6"/>
    </row>
    <row r="936" spans="3:7" x14ac:dyDescent="0.25">
      <c r="C936" s="43"/>
      <c r="D936" s="43"/>
      <c r="E936" s="43"/>
      <c r="F936" s="6"/>
      <c r="G936" s="6"/>
    </row>
    <row r="937" spans="3:7" x14ac:dyDescent="0.25">
      <c r="C937" s="43"/>
      <c r="D937" s="43"/>
      <c r="E937" s="43"/>
      <c r="F937" s="6"/>
      <c r="G937" s="6"/>
    </row>
    <row r="938" spans="3:7" x14ac:dyDescent="0.25">
      <c r="C938" s="43"/>
      <c r="D938" s="43"/>
      <c r="E938" s="43"/>
      <c r="F938" s="6"/>
      <c r="G938" s="6"/>
    </row>
    <row r="939" spans="3:7" x14ac:dyDescent="0.25">
      <c r="C939" s="43"/>
      <c r="D939" s="43"/>
      <c r="E939" s="43"/>
      <c r="F939" s="6"/>
      <c r="G939" s="6"/>
    </row>
    <row r="940" spans="3:7" x14ac:dyDescent="0.25">
      <c r="C940" s="43"/>
      <c r="D940" s="43"/>
      <c r="E940" s="43"/>
      <c r="F940" s="6"/>
      <c r="G940" s="6"/>
    </row>
    <row r="941" spans="3:7" x14ac:dyDescent="0.25">
      <c r="C941" s="43"/>
      <c r="D941" s="43"/>
      <c r="E941" s="43"/>
      <c r="F941" s="6"/>
      <c r="G941" s="6"/>
    </row>
    <row r="942" spans="3:7" x14ac:dyDescent="0.25">
      <c r="C942" s="43"/>
      <c r="D942" s="43"/>
      <c r="E942" s="43"/>
      <c r="F942" s="6"/>
      <c r="G942" s="6"/>
    </row>
    <row r="943" spans="3:7" x14ac:dyDescent="0.25">
      <c r="C943" s="43"/>
      <c r="D943" s="43"/>
      <c r="E943" s="43"/>
      <c r="F943" s="6"/>
      <c r="G943" s="6"/>
    </row>
    <row r="944" spans="3:7" x14ac:dyDescent="0.25">
      <c r="C944" s="43"/>
      <c r="D944" s="43"/>
      <c r="E944" s="43"/>
      <c r="F944" s="6"/>
      <c r="G944" s="6"/>
    </row>
    <row r="945" spans="3:7" x14ac:dyDescent="0.25">
      <c r="C945" s="43"/>
      <c r="D945" s="43"/>
      <c r="E945" s="43"/>
      <c r="F945" s="6"/>
      <c r="G945" s="6"/>
    </row>
    <row r="946" spans="3:7" x14ac:dyDescent="0.25">
      <c r="C946" s="43"/>
      <c r="D946" s="43"/>
      <c r="E946" s="43"/>
      <c r="F946" s="6"/>
      <c r="G946" s="6"/>
    </row>
    <row r="947" spans="3:7" x14ac:dyDescent="0.25">
      <c r="C947" s="43"/>
      <c r="D947" s="43"/>
      <c r="E947" s="43"/>
      <c r="F947" s="6"/>
      <c r="G947" s="6"/>
    </row>
    <row r="948" spans="3:7" x14ac:dyDescent="0.25">
      <c r="C948" s="43"/>
      <c r="D948" s="43"/>
      <c r="E948" s="43"/>
      <c r="F948" s="6"/>
      <c r="G948" s="6"/>
    </row>
    <row r="949" spans="3:7" x14ac:dyDescent="0.25">
      <c r="C949" s="43"/>
      <c r="D949" s="43"/>
      <c r="E949" s="43"/>
      <c r="F949" s="6"/>
      <c r="G949" s="6"/>
    </row>
    <row r="950" spans="3:7" x14ac:dyDescent="0.25">
      <c r="C950" s="43"/>
      <c r="D950" s="43"/>
      <c r="E950" s="43"/>
      <c r="F950" s="6"/>
      <c r="G950" s="6"/>
    </row>
    <row r="951" spans="3:7" x14ac:dyDescent="0.25">
      <c r="C951" s="43"/>
      <c r="D951" s="43"/>
      <c r="E951" s="43"/>
      <c r="F951" s="6"/>
      <c r="G951" s="6"/>
    </row>
    <row r="952" spans="3:7" x14ac:dyDescent="0.25">
      <c r="C952" s="43"/>
      <c r="D952" s="43"/>
      <c r="E952" s="43"/>
      <c r="F952" s="6"/>
      <c r="G952" s="6"/>
    </row>
    <row r="953" spans="3:7" x14ac:dyDescent="0.25">
      <c r="C953" s="43"/>
      <c r="D953" s="43"/>
      <c r="E953" s="43"/>
      <c r="F953" s="6"/>
      <c r="G953" s="6"/>
    </row>
    <row r="954" spans="3:7" x14ac:dyDescent="0.25">
      <c r="C954" s="43"/>
      <c r="D954" s="43"/>
      <c r="E954" s="43"/>
      <c r="F954" s="6"/>
      <c r="G954" s="6"/>
    </row>
    <row r="955" spans="3:7" x14ac:dyDescent="0.25">
      <c r="C955" s="43"/>
      <c r="D955" s="43"/>
      <c r="E955" s="43"/>
      <c r="F955" s="6"/>
      <c r="G955" s="6"/>
    </row>
    <row r="956" spans="3:7" x14ac:dyDescent="0.25">
      <c r="C956" s="43"/>
      <c r="D956" s="43"/>
      <c r="E956" s="43"/>
      <c r="F956" s="6"/>
      <c r="G956" s="6"/>
    </row>
    <row r="957" spans="3:7" x14ac:dyDescent="0.25">
      <c r="C957" s="43"/>
      <c r="D957" s="43"/>
      <c r="E957" s="43"/>
      <c r="F957" s="6"/>
      <c r="G957" s="6"/>
    </row>
    <row r="958" spans="3:7" x14ac:dyDescent="0.25">
      <c r="C958" s="43"/>
      <c r="D958" s="43"/>
      <c r="E958" s="43"/>
      <c r="F958" s="6"/>
      <c r="G958" s="6"/>
    </row>
    <row r="959" spans="3:7" x14ac:dyDescent="0.25">
      <c r="C959" s="43"/>
      <c r="D959" s="43"/>
      <c r="E959" s="43"/>
      <c r="F959" s="6"/>
      <c r="G959" s="6"/>
    </row>
    <row r="960" spans="3:7" x14ac:dyDescent="0.25">
      <c r="C960" s="43"/>
      <c r="D960" s="43"/>
      <c r="E960" s="43"/>
      <c r="F960" s="6"/>
      <c r="G960" s="6"/>
    </row>
    <row r="961" spans="3:7" x14ac:dyDescent="0.25">
      <c r="C961" s="43"/>
      <c r="D961" s="43"/>
      <c r="E961" s="43"/>
      <c r="F961" s="6"/>
      <c r="G961" s="6"/>
    </row>
    <row r="962" spans="3:7" x14ac:dyDescent="0.25">
      <c r="C962" s="43"/>
      <c r="D962" s="43"/>
      <c r="E962" s="43"/>
      <c r="F962" s="6"/>
      <c r="G962" s="6"/>
    </row>
    <row r="963" spans="3:7" x14ac:dyDescent="0.25">
      <c r="C963" s="43"/>
      <c r="D963" s="43"/>
      <c r="E963" s="43"/>
      <c r="F963" s="6"/>
      <c r="G963" s="6"/>
    </row>
    <row r="964" spans="3:7" x14ac:dyDescent="0.25">
      <c r="C964" s="43"/>
      <c r="D964" s="43"/>
      <c r="E964" s="43"/>
      <c r="F964" s="6"/>
      <c r="G964" s="6"/>
    </row>
    <row r="965" spans="3:7" x14ac:dyDescent="0.25">
      <c r="C965" s="43"/>
      <c r="D965" s="43"/>
      <c r="E965" s="43"/>
      <c r="F965" s="6"/>
      <c r="G965" s="6"/>
    </row>
    <row r="966" spans="3:7" x14ac:dyDescent="0.25">
      <c r="C966" s="43"/>
      <c r="D966" s="43"/>
      <c r="E966" s="43"/>
      <c r="F966" s="6"/>
      <c r="G966" s="6"/>
    </row>
    <row r="967" spans="3:7" x14ac:dyDescent="0.25">
      <c r="C967" s="43"/>
      <c r="D967" s="43"/>
      <c r="E967" s="43"/>
      <c r="F967" s="6"/>
      <c r="G967" s="6"/>
    </row>
    <row r="968" spans="3:7" x14ac:dyDescent="0.25">
      <c r="C968" s="43"/>
      <c r="D968" s="43"/>
      <c r="E968" s="43"/>
      <c r="F968" s="6"/>
      <c r="G968" s="6"/>
    </row>
    <row r="969" spans="3:7" x14ac:dyDescent="0.25">
      <c r="C969" s="43"/>
      <c r="D969" s="43"/>
      <c r="E969" s="43"/>
      <c r="F969" s="6"/>
      <c r="G969" s="6"/>
    </row>
    <row r="970" spans="3:7" x14ac:dyDescent="0.25">
      <c r="C970" s="43"/>
      <c r="D970" s="43"/>
      <c r="E970" s="43"/>
      <c r="F970" s="6"/>
      <c r="G970" s="6"/>
    </row>
    <row r="971" spans="3:7" x14ac:dyDescent="0.25">
      <c r="C971" s="43"/>
      <c r="D971" s="43"/>
      <c r="E971" s="43"/>
      <c r="F971" s="6"/>
      <c r="G971" s="6"/>
    </row>
    <row r="972" spans="3:7" x14ac:dyDescent="0.25">
      <c r="C972" s="43"/>
      <c r="D972" s="43"/>
      <c r="E972" s="43"/>
      <c r="F972" s="6"/>
      <c r="G972" s="6"/>
    </row>
    <row r="973" spans="3:7" x14ac:dyDescent="0.25">
      <c r="C973" s="43"/>
      <c r="D973" s="43"/>
      <c r="E973" s="43"/>
      <c r="F973" s="6"/>
      <c r="G973" s="6"/>
    </row>
    <row r="974" spans="3:7" x14ac:dyDescent="0.25">
      <c r="C974" s="43"/>
      <c r="D974" s="43"/>
      <c r="E974" s="43"/>
      <c r="F974" s="6"/>
      <c r="G974" s="6"/>
    </row>
    <row r="975" spans="3:7" x14ac:dyDescent="0.25">
      <c r="C975" s="43"/>
      <c r="D975" s="43"/>
      <c r="E975" s="43"/>
      <c r="F975" s="6"/>
      <c r="G975" s="6"/>
    </row>
    <row r="976" spans="3:7" x14ac:dyDescent="0.25">
      <c r="C976" s="43"/>
      <c r="D976" s="43"/>
      <c r="E976" s="43"/>
      <c r="F976" s="6"/>
      <c r="G976" s="6"/>
    </row>
    <row r="977" spans="3:7" x14ac:dyDescent="0.25">
      <c r="C977" s="43"/>
      <c r="D977" s="43"/>
      <c r="E977" s="43"/>
      <c r="F977" s="6"/>
      <c r="G977" s="6"/>
    </row>
    <row r="978" spans="3:7" x14ac:dyDescent="0.25">
      <c r="C978" s="43"/>
      <c r="D978" s="43"/>
      <c r="E978" s="43"/>
      <c r="F978" s="6"/>
      <c r="G978" s="6"/>
    </row>
    <row r="979" spans="3:7" x14ac:dyDescent="0.25">
      <c r="C979" s="43"/>
      <c r="D979" s="43"/>
      <c r="E979" s="43"/>
      <c r="F979" s="6"/>
      <c r="G979" s="6"/>
    </row>
    <row r="980" spans="3:7" x14ac:dyDescent="0.25">
      <c r="C980" s="43"/>
      <c r="D980" s="43"/>
      <c r="E980" s="43"/>
      <c r="F980" s="6"/>
      <c r="G980" s="6"/>
    </row>
    <row r="981" spans="3:7" x14ac:dyDescent="0.25">
      <c r="C981" s="43"/>
      <c r="D981" s="43"/>
      <c r="E981" s="43"/>
      <c r="F981" s="6"/>
      <c r="G981" s="6"/>
    </row>
    <row r="982" spans="3:7" x14ac:dyDescent="0.25">
      <c r="C982" s="43"/>
      <c r="D982" s="43"/>
      <c r="E982" s="43"/>
      <c r="F982" s="6"/>
      <c r="G982" s="6"/>
    </row>
    <row r="983" spans="3:7" x14ac:dyDescent="0.25">
      <c r="C983" s="43"/>
      <c r="D983" s="43"/>
      <c r="E983" s="43"/>
      <c r="F983" s="6"/>
      <c r="G983" s="6"/>
    </row>
    <row r="984" spans="3:7" x14ac:dyDescent="0.25">
      <c r="C984" s="43"/>
      <c r="D984" s="43"/>
      <c r="E984" s="43"/>
      <c r="F984" s="6"/>
      <c r="G984" s="6"/>
    </row>
    <row r="985" spans="3:7" x14ac:dyDescent="0.25">
      <c r="C985" s="43"/>
      <c r="D985" s="43"/>
      <c r="E985" s="43"/>
      <c r="F985" s="6"/>
      <c r="G985" s="6"/>
    </row>
    <row r="986" spans="3:7" x14ac:dyDescent="0.25">
      <c r="C986" s="43"/>
      <c r="D986" s="43"/>
      <c r="E986" s="43"/>
      <c r="F986" s="6"/>
      <c r="G986" s="6"/>
    </row>
    <row r="987" spans="3:7" x14ac:dyDescent="0.25">
      <c r="C987" s="43"/>
      <c r="D987" s="43"/>
      <c r="E987" s="43"/>
      <c r="F987" s="6"/>
      <c r="G987" s="6"/>
    </row>
    <row r="988" spans="3:7" x14ac:dyDescent="0.25">
      <c r="C988" s="43"/>
      <c r="D988" s="43"/>
      <c r="E988" s="43"/>
      <c r="F988" s="6"/>
      <c r="G988" s="6"/>
    </row>
    <row r="989" spans="3:7" x14ac:dyDescent="0.25">
      <c r="C989" s="43"/>
      <c r="D989" s="43"/>
      <c r="E989" s="43"/>
      <c r="F989" s="6"/>
      <c r="G989" s="6"/>
    </row>
    <row r="990" spans="3:7" x14ac:dyDescent="0.25">
      <c r="C990" s="43"/>
      <c r="D990" s="43"/>
      <c r="E990" s="43"/>
      <c r="F990" s="6"/>
      <c r="G990" s="6"/>
    </row>
    <row r="991" spans="3:7" x14ac:dyDescent="0.25">
      <c r="C991" s="43"/>
      <c r="D991" s="43"/>
      <c r="E991" s="43"/>
      <c r="F991" s="6"/>
      <c r="G991" s="6"/>
    </row>
    <row r="992" spans="3:7" x14ac:dyDescent="0.25">
      <c r="C992" s="43"/>
      <c r="D992" s="43"/>
      <c r="E992" s="43"/>
      <c r="F992" s="6"/>
      <c r="G992" s="6"/>
    </row>
    <row r="993" spans="3:7" x14ac:dyDescent="0.25">
      <c r="C993" s="43"/>
      <c r="D993" s="43"/>
      <c r="E993" s="43"/>
      <c r="F993" s="6"/>
      <c r="G993" s="6"/>
    </row>
    <row r="994" spans="3:7" x14ac:dyDescent="0.25">
      <c r="C994" s="43"/>
      <c r="D994" s="43"/>
      <c r="E994" s="43"/>
      <c r="F994" s="6"/>
      <c r="G994" s="6"/>
    </row>
    <row r="995" spans="3:7" x14ac:dyDescent="0.25">
      <c r="C995" s="43"/>
      <c r="D995" s="43"/>
      <c r="E995" s="43"/>
      <c r="F995" s="6"/>
      <c r="G995" s="6"/>
    </row>
    <row r="996" spans="3:7" x14ac:dyDescent="0.25">
      <c r="C996" s="43"/>
      <c r="D996" s="43"/>
      <c r="E996" s="43"/>
      <c r="F996" s="6"/>
      <c r="G996" s="6"/>
    </row>
    <row r="997" spans="3:7" x14ac:dyDescent="0.25">
      <c r="C997" s="43"/>
      <c r="D997" s="43"/>
      <c r="E997" s="43"/>
      <c r="F997" s="6"/>
      <c r="G997" s="6"/>
    </row>
    <row r="998" spans="3:7" x14ac:dyDescent="0.25">
      <c r="C998" s="43"/>
      <c r="D998" s="43"/>
      <c r="E998" s="43"/>
      <c r="F998" s="6"/>
      <c r="G998" s="6"/>
    </row>
    <row r="999" spans="3:7" x14ac:dyDescent="0.25">
      <c r="C999" s="43"/>
      <c r="D999" s="43"/>
      <c r="E999" s="43"/>
      <c r="F999" s="6"/>
      <c r="G999" s="6"/>
    </row>
    <row r="1000" spans="3:7" x14ac:dyDescent="0.25">
      <c r="C1000" s="43"/>
      <c r="D1000" s="43"/>
      <c r="E1000" s="43"/>
      <c r="F1000" s="6"/>
      <c r="G1000" s="6"/>
    </row>
    <row r="1001" spans="3:7" x14ac:dyDescent="0.25">
      <c r="C1001" s="43"/>
      <c r="D1001" s="43"/>
      <c r="E1001" s="43"/>
      <c r="F1001" s="6"/>
      <c r="G1001" s="6"/>
    </row>
    <row r="1002" spans="3:7" x14ac:dyDescent="0.25">
      <c r="C1002" s="43"/>
      <c r="D1002" s="43"/>
      <c r="E1002" s="43"/>
      <c r="F1002" s="6"/>
      <c r="G1002" s="6"/>
    </row>
    <row r="1003" spans="3:7" x14ac:dyDescent="0.25">
      <c r="C1003" s="43"/>
      <c r="D1003" s="43"/>
      <c r="E1003" s="43"/>
      <c r="F1003" s="6"/>
      <c r="G1003" s="6"/>
    </row>
    <row r="1004" spans="3:7" x14ac:dyDescent="0.25">
      <c r="C1004" s="43"/>
      <c r="D1004" s="43"/>
      <c r="E1004" s="43"/>
      <c r="F1004" s="6"/>
      <c r="G1004" s="6"/>
    </row>
    <row r="1005" spans="3:7" x14ac:dyDescent="0.25">
      <c r="C1005" s="43"/>
      <c r="D1005" s="43"/>
      <c r="E1005" s="43"/>
      <c r="F1005" s="6"/>
      <c r="G1005" s="6"/>
    </row>
    <row r="1006" spans="3:7" x14ac:dyDescent="0.25">
      <c r="C1006" s="43"/>
      <c r="D1006" s="43"/>
      <c r="E1006" s="43"/>
      <c r="F1006" s="6"/>
      <c r="G1006" s="6"/>
    </row>
    <row r="1007" spans="3:7" x14ac:dyDescent="0.25">
      <c r="C1007" s="43"/>
      <c r="D1007" s="43"/>
      <c r="E1007" s="43"/>
      <c r="F1007" s="6"/>
      <c r="G1007" s="6"/>
    </row>
    <row r="1008" spans="3:7" x14ac:dyDescent="0.25">
      <c r="C1008" s="43"/>
      <c r="D1008" s="43"/>
      <c r="E1008" s="43"/>
      <c r="F1008" s="6"/>
      <c r="G1008" s="6"/>
    </row>
    <row r="1009" spans="3:7" x14ac:dyDescent="0.25">
      <c r="C1009" s="43"/>
      <c r="D1009" s="43"/>
      <c r="E1009" s="43"/>
      <c r="F1009" s="6"/>
      <c r="G1009" s="6"/>
    </row>
    <row r="1010" spans="3:7" x14ac:dyDescent="0.25">
      <c r="C1010" s="43"/>
      <c r="D1010" s="43"/>
      <c r="E1010" s="43"/>
      <c r="F1010" s="6"/>
      <c r="G1010" s="6"/>
    </row>
    <row r="1011" spans="3:7" x14ac:dyDescent="0.25">
      <c r="C1011" s="43"/>
      <c r="D1011" s="43"/>
      <c r="E1011" s="43"/>
      <c r="F1011" s="6"/>
      <c r="G1011" s="6"/>
    </row>
    <row r="1012" spans="3:7" x14ac:dyDescent="0.25">
      <c r="C1012" s="43"/>
      <c r="D1012" s="43"/>
      <c r="E1012" s="43"/>
      <c r="F1012" s="6"/>
      <c r="G1012" s="6"/>
    </row>
    <row r="1013" spans="3:7" x14ac:dyDescent="0.25">
      <c r="C1013" s="43"/>
      <c r="D1013" s="43"/>
      <c r="E1013" s="43"/>
      <c r="F1013" s="6"/>
      <c r="G1013" s="6"/>
    </row>
    <row r="1014" spans="3:7" x14ac:dyDescent="0.25">
      <c r="C1014" s="43"/>
      <c r="D1014" s="43"/>
      <c r="E1014" s="43"/>
      <c r="F1014" s="6"/>
      <c r="G1014" s="6"/>
    </row>
    <row r="1015" spans="3:7" x14ac:dyDescent="0.25">
      <c r="C1015" s="43"/>
      <c r="D1015" s="43"/>
      <c r="E1015" s="43"/>
      <c r="F1015" s="6"/>
      <c r="G1015" s="6"/>
    </row>
    <row r="1016" spans="3:7" x14ac:dyDescent="0.25">
      <c r="C1016" s="43"/>
      <c r="D1016" s="43"/>
      <c r="E1016" s="43"/>
      <c r="F1016" s="6"/>
      <c r="G1016" s="6"/>
    </row>
    <row r="1017" spans="3:7" x14ac:dyDescent="0.25">
      <c r="C1017" s="43"/>
      <c r="D1017" s="43"/>
      <c r="E1017" s="43"/>
      <c r="F1017" s="6"/>
      <c r="G1017" s="6"/>
    </row>
    <row r="1018" spans="3:7" x14ac:dyDescent="0.25">
      <c r="C1018" s="43"/>
      <c r="D1018" s="43"/>
      <c r="E1018" s="43"/>
      <c r="F1018" s="6"/>
      <c r="G1018" s="6"/>
    </row>
    <row r="1019" spans="3:7" x14ac:dyDescent="0.25">
      <c r="C1019" s="43"/>
      <c r="D1019" s="43"/>
      <c r="E1019" s="43"/>
      <c r="F1019" s="6"/>
      <c r="G1019" s="6"/>
    </row>
    <row r="1020" spans="3:7" x14ac:dyDescent="0.25">
      <c r="C1020" s="43"/>
      <c r="D1020" s="43"/>
      <c r="E1020" s="43"/>
      <c r="F1020" s="6"/>
      <c r="G1020" s="6"/>
    </row>
    <row r="1021" spans="3:7" x14ac:dyDescent="0.25">
      <c r="C1021" s="43"/>
      <c r="D1021" s="43"/>
      <c r="E1021" s="43"/>
      <c r="F1021" s="6"/>
      <c r="G1021" s="6"/>
    </row>
    <row r="1022" spans="3:7" x14ac:dyDescent="0.25">
      <c r="C1022" s="43"/>
      <c r="D1022" s="43"/>
      <c r="E1022" s="43"/>
      <c r="F1022" s="6"/>
      <c r="G1022" s="6"/>
    </row>
    <row r="1023" spans="3:7" x14ac:dyDescent="0.25">
      <c r="C1023" s="43"/>
      <c r="D1023" s="43"/>
      <c r="E1023" s="43"/>
      <c r="F1023" s="6"/>
      <c r="G1023" s="6"/>
    </row>
    <row r="1024" spans="3:7" x14ac:dyDescent="0.25">
      <c r="C1024" s="43"/>
      <c r="D1024" s="43"/>
      <c r="E1024" s="43"/>
      <c r="F1024" s="6"/>
      <c r="G1024" s="6"/>
    </row>
    <row r="1025" spans="3:7" x14ac:dyDescent="0.25">
      <c r="C1025" s="43"/>
      <c r="D1025" s="43"/>
      <c r="E1025" s="43"/>
      <c r="F1025" s="6"/>
      <c r="G1025" s="6"/>
    </row>
    <row r="1026" spans="3:7" x14ac:dyDescent="0.25">
      <c r="C1026" s="43"/>
      <c r="D1026" s="43"/>
      <c r="E1026" s="43"/>
      <c r="F1026" s="6"/>
      <c r="G1026" s="6"/>
    </row>
    <row r="1027" spans="3:7" x14ac:dyDescent="0.25">
      <c r="C1027" s="43"/>
      <c r="D1027" s="43"/>
      <c r="E1027" s="43"/>
      <c r="F1027" s="6"/>
      <c r="G1027" s="6"/>
    </row>
    <row r="1028" spans="3:7" x14ac:dyDescent="0.25">
      <c r="C1028" s="43"/>
      <c r="D1028" s="43"/>
      <c r="E1028" s="43"/>
      <c r="F1028" s="6"/>
      <c r="G1028" s="6"/>
    </row>
    <row r="1029" spans="3:7" x14ac:dyDescent="0.25">
      <c r="C1029" s="43"/>
      <c r="D1029" s="43"/>
      <c r="E1029" s="43"/>
      <c r="F1029" s="6"/>
      <c r="G1029" s="6"/>
    </row>
    <row r="1030" spans="3:7" x14ac:dyDescent="0.25">
      <c r="C1030" s="43"/>
      <c r="D1030" s="43"/>
      <c r="E1030" s="43"/>
      <c r="F1030" s="6"/>
      <c r="G1030" s="6"/>
    </row>
    <row r="1031" spans="3:7" x14ac:dyDescent="0.25">
      <c r="C1031" s="43"/>
      <c r="D1031" s="43"/>
      <c r="E1031" s="43"/>
      <c r="F1031" s="6"/>
      <c r="G1031" s="6"/>
    </row>
    <row r="1032" spans="3:7" x14ac:dyDescent="0.25">
      <c r="C1032" s="43"/>
      <c r="D1032" s="43"/>
      <c r="E1032" s="43"/>
      <c r="F1032" s="6"/>
      <c r="G1032" s="6"/>
    </row>
    <row r="1033" spans="3:7" x14ac:dyDescent="0.25">
      <c r="C1033" s="43"/>
      <c r="D1033" s="43"/>
      <c r="E1033" s="43"/>
      <c r="F1033" s="6"/>
      <c r="G1033" s="6"/>
    </row>
    <row r="1034" spans="3:7" x14ac:dyDescent="0.25">
      <c r="C1034" s="43"/>
      <c r="D1034" s="43"/>
      <c r="E1034" s="43"/>
      <c r="F1034" s="6"/>
      <c r="G1034" s="6"/>
    </row>
    <row r="1035" spans="3:7" x14ac:dyDescent="0.25">
      <c r="C1035" s="43"/>
      <c r="D1035" s="43"/>
      <c r="E1035" s="43"/>
      <c r="F1035" s="6"/>
      <c r="G1035" s="6"/>
    </row>
    <row r="1036" spans="3:7" x14ac:dyDescent="0.25">
      <c r="C1036" s="43"/>
      <c r="D1036" s="43"/>
      <c r="E1036" s="43"/>
      <c r="F1036" s="6"/>
      <c r="G1036" s="6"/>
    </row>
    <row r="1037" spans="3:7" x14ac:dyDescent="0.25">
      <c r="C1037" s="43"/>
      <c r="D1037" s="43"/>
      <c r="E1037" s="43"/>
      <c r="F1037" s="6"/>
      <c r="G1037" s="6"/>
    </row>
    <row r="1038" spans="3:7" x14ac:dyDescent="0.25">
      <c r="C1038" s="43"/>
      <c r="D1038" s="43"/>
      <c r="E1038" s="43"/>
      <c r="F1038" s="6"/>
      <c r="G1038" s="6"/>
    </row>
    <row r="1039" spans="3:7" x14ac:dyDescent="0.25">
      <c r="C1039" s="43"/>
      <c r="D1039" s="43"/>
      <c r="E1039" s="43"/>
      <c r="F1039" s="6"/>
      <c r="G1039" s="6"/>
    </row>
    <row r="1040" spans="3:7" x14ac:dyDescent="0.25">
      <c r="C1040" s="43"/>
      <c r="D1040" s="43"/>
      <c r="E1040" s="43"/>
      <c r="F1040" s="6"/>
      <c r="G1040" s="6"/>
    </row>
    <row r="1041" spans="3:7" x14ac:dyDescent="0.25">
      <c r="C1041" s="43"/>
      <c r="D1041" s="43"/>
      <c r="E1041" s="43"/>
      <c r="F1041" s="6"/>
      <c r="G1041" s="6"/>
    </row>
    <row r="1042" spans="3:7" x14ac:dyDescent="0.25">
      <c r="C1042" s="43"/>
      <c r="D1042" s="43"/>
      <c r="E1042" s="43"/>
      <c r="F1042" s="6"/>
      <c r="G1042" s="6"/>
    </row>
    <row r="1043" spans="3:7" x14ac:dyDescent="0.25">
      <c r="C1043" s="43"/>
      <c r="D1043" s="43"/>
      <c r="E1043" s="43"/>
      <c r="F1043" s="6"/>
      <c r="G1043" s="6"/>
    </row>
    <row r="1044" spans="3:7" x14ac:dyDescent="0.25">
      <c r="C1044" s="43"/>
      <c r="D1044" s="43"/>
      <c r="E1044" s="43"/>
      <c r="F1044" s="6"/>
      <c r="G1044" s="6"/>
    </row>
    <row r="1045" spans="3:7" x14ac:dyDescent="0.25">
      <c r="C1045" s="43"/>
      <c r="D1045" s="43"/>
      <c r="E1045" s="43"/>
      <c r="F1045" s="6"/>
      <c r="G1045" s="6"/>
    </row>
    <row r="1046" spans="3:7" x14ac:dyDescent="0.25">
      <c r="C1046" s="43"/>
      <c r="D1046" s="43"/>
      <c r="E1046" s="43"/>
      <c r="F1046" s="6"/>
      <c r="G1046" s="6"/>
    </row>
    <row r="1047" spans="3:7" x14ac:dyDescent="0.25">
      <c r="C1047" s="43"/>
      <c r="D1047" s="43"/>
      <c r="E1047" s="43"/>
      <c r="F1047" s="6"/>
      <c r="G1047" s="6"/>
    </row>
    <row r="1048" spans="3:7" x14ac:dyDescent="0.25">
      <c r="C1048" s="43"/>
      <c r="D1048" s="43"/>
      <c r="E1048" s="43"/>
      <c r="F1048" s="6"/>
      <c r="G1048" s="6"/>
    </row>
    <row r="1049" spans="3:7" x14ac:dyDescent="0.25">
      <c r="C1049" s="43"/>
      <c r="D1049" s="43"/>
      <c r="E1049" s="43"/>
      <c r="F1049" s="6"/>
      <c r="G1049" s="6"/>
    </row>
    <row r="1050" spans="3:7" x14ac:dyDescent="0.25">
      <c r="C1050" s="43"/>
      <c r="D1050" s="43"/>
      <c r="E1050" s="43"/>
      <c r="F1050" s="6"/>
      <c r="G1050" s="6"/>
    </row>
    <row r="1051" spans="3:7" x14ac:dyDescent="0.25">
      <c r="C1051" s="43"/>
      <c r="D1051" s="43"/>
      <c r="E1051" s="43"/>
      <c r="F1051" s="6"/>
      <c r="G1051" s="6"/>
    </row>
    <row r="1052" spans="3:7" x14ac:dyDescent="0.25">
      <c r="C1052" s="43"/>
      <c r="D1052" s="43"/>
      <c r="E1052" s="43"/>
      <c r="F1052" s="6"/>
      <c r="G1052" s="6"/>
    </row>
    <row r="1053" spans="3:7" x14ac:dyDescent="0.25">
      <c r="C1053" s="43"/>
      <c r="D1053" s="43"/>
      <c r="E1053" s="43"/>
      <c r="F1053" s="6"/>
      <c r="G1053" s="6"/>
    </row>
    <row r="1054" spans="3:7" x14ac:dyDescent="0.25">
      <c r="C1054" s="43"/>
      <c r="D1054" s="43"/>
      <c r="E1054" s="43"/>
      <c r="F1054" s="6"/>
      <c r="G1054" s="6"/>
    </row>
    <row r="1055" spans="3:7" x14ac:dyDescent="0.25">
      <c r="C1055" s="43"/>
      <c r="D1055" s="43"/>
      <c r="E1055" s="43"/>
      <c r="F1055" s="6"/>
      <c r="G1055" s="6"/>
    </row>
    <row r="1056" spans="3:7" x14ac:dyDescent="0.25">
      <c r="C1056" s="43"/>
      <c r="D1056" s="43"/>
      <c r="E1056" s="43"/>
      <c r="F1056" s="6"/>
      <c r="G1056" s="6"/>
    </row>
    <row r="1057" spans="3:7" x14ac:dyDescent="0.25">
      <c r="C1057" s="43"/>
      <c r="D1057" s="43"/>
      <c r="E1057" s="43"/>
      <c r="F1057" s="6"/>
      <c r="G1057" s="6"/>
    </row>
    <row r="1058" spans="3:7" x14ac:dyDescent="0.25">
      <c r="C1058" s="43"/>
      <c r="D1058" s="43"/>
      <c r="E1058" s="43"/>
      <c r="F1058" s="6"/>
      <c r="G1058" s="6"/>
    </row>
    <row r="1059" spans="3:7" x14ac:dyDescent="0.25">
      <c r="C1059" s="43"/>
      <c r="D1059" s="43"/>
      <c r="E1059" s="43"/>
      <c r="F1059" s="6"/>
      <c r="G1059" s="6"/>
    </row>
    <row r="1060" spans="3:7" x14ac:dyDescent="0.25">
      <c r="C1060" s="43"/>
      <c r="D1060" s="43"/>
      <c r="E1060" s="43"/>
      <c r="F1060" s="6"/>
      <c r="G1060" s="6"/>
    </row>
    <row r="1061" spans="3:7" x14ac:dyDescent="0.25">
      <c r="C1061" s="43"/>
      <c r="D1061" s="43"/>
      <c r="E1061" s="43"/>
      <c r="F1061" s="6"/>
      <c r="G1061" s="6"/>
    </row>
    <row r="1062" spans="3:7" x14ac:dyDescent="0.25">
      <c r="C1062" s="43"/>
      <c r="D1062" s="43"/>
      <c r="E1062" s="43"/>
      <c r="F1062" s="6"/>
      <c r="G1062" s="6"/>
    </row>
    <row r="1063" spans="3:7" x14ac:dyDescent="0.25">
      <c r="C1063" s="43"/>
      <c r="D1063" s="43"/>
      <c r="E1063" s="43"/>
      <c r="F1063" s="6"/>
      <c r="G1063" s="6"/>
    </row>
    <row r="1064" spans="3:7" x14ac:dyDescent="0.25">
      <c r="C1064" s="43"/>
      <c r="D1064" s="43"/>
      <c r="E1064" s="43"/>
      <c r="F1064" s="6"/>
      <c r="G1064" s="6"/>
    </row>
    <row r="1065" spans="3:7" x14ac:dyDescent="0.25">
      <c r="C1065" s="43"/>
      <c r="D1065" s="43"/>
      <c r="E1065" s="43"/>
      <c r="F1065" s="6"/>
      <c r="G1065" s="6"/>
    </row>
    <row r="1066" spans="3:7" x14ac:dyDescent="0.25">
      <c r="C1066" s="43"/>
      <c r="D1066" s="43"/>
      <c r="E1066" s="43"/>
      <c r="F1066" s="6"/>
      <c r="G1066" s="6"/>
    </row>
    <row r="1067" spans="3:7" x14ac:dyDescent="0.25">
      <c r="C1067" s="43"/>
      <c r="D1067" s="43"/>
      <c r="E1067" s="43"/>
      <c r="F1067" s="6"/>
      <c r="G1067" s="6"/>
    </row>
    <row r="1068" spans="3:7" x14ac:dyDescent="0.25">
      <c r="C1068" s="43"/>
      <c r="D1068" s="43"/>
      <c r="E1068" s="43"/>
      <c r="F1068" s="6"/>
      <c r="G1068" s="6"/>
    </row>
    <row r="1069" spans="3:7" x14ac:dyDescent="0.25">
      <c r="C1069" s="43"/>
      <c r="D1069" s="43"/>
      <c r="E1069" s="43"/>
      <c r="F1069" s="6"/>
      <c r="G1069" s="6"/>
    </row>
    <row r="1070" spans="3:7" x14ac:dyDescent="0.25">
      <c r="C1070" s="43"/>
      <c r="D1070" s="43"/>
      <c r="E1070" s="43"/>
      <c r="F1070" s="6"/>
      <c r="G1070" s="6"/>
    </row>
    <row r="1071" spans="3:7" x14ac:dyDescent="0.25">
      <c r="C1071" s="43"/>
      <c r="D1071" s="43"/>
      <c r="E1071" s="43"/>
      <c r="F1071" s="6"/>
      <c r="G1071" s="6"/>
    </row>
    <row r="1072" spans="3:7" x14ac:dyDescent="0.25">
      <c r="C1072" s="43"/>
      <c r="D1072" s="43"/>
      <c r="E1072" s="43"/>
      <c r="F1072" s="6"/>
      <c r="G1072" s="6"/>
    </row>
    <row r="1073" spans="3:7" x14ac:dyDescent="0.25">
      <c r="C1073" s="43"/>
      <c r="D1073" s="43"/>
      <c r="E1073" s="43"/>
      <c r="F1073" s="6"/>
      <c r="G1073" s="6"/>
    </row>
    <row r="1074" spans="3:7" x14ac:dyDescent="0.25">
      <c r="C1074" s="43"/>
      <c r="D1074" s="43"/>
      <c r="E1074" s="43"/>
      <c r="F1074" s="6"/>
      <c r="G1074" s="6"/>
    </row>
    <row r="1075" spans="3:7" x14ac:dyDescent="0.25">
      <c r="C1075" s="43"/>
      <c r="D1075" s="43"/>
      <c r="E1075" s="43"/>
      <c r="F1075" s="6"/>
      <c r="G1075" s="6"/>
    </row>
    <row r="1076" spans="3:7" x14ac:dyDescent="0.25">
      <c r="C1076" s="43"/>
      <c r="D1076" s="43"/>
      <c r="E1076" s="43"/>
      <c r="F1076" s="6"/>
      <c r="G1076" s="6"/>
    </row>
    <row r="1077" spans="3:7" x14ac:dyDescent="0.25">
      <c r="C1077" s="43"/>
      <c r="D1077" s="43"/>
      <c r="E1077" s="43"/>
      <c r="F1077" s="6"/>
      <c r="G1077" s="6"/>
    </row>
    <row r="1078" spans="3:7" x14ac:dyDescent="0.25">
      <c r="C1078" s="43"/>
      <c r="D1078" s="43"/>
      <c r="E1078" s="43"/>
      <c r="F1078" s="6"/>
      <c r="G1078" s="6"/>
    </row>
    <row r="1079" spans="3:7" x14ac:dyDescent="0.25">
      <c r="C1079" s="43"/>
      <c r="D1079" s="43"/>
      <c r="E1079" s="43"/>
      <c r="F1079" s="6"/>
      <c r="G1079" s="6"/>
    </row>
    <row r="1080" spans="3:7" x14ac:dyDescent="0.25">
      <c r="C1080" s="43"/>
      <c r="D1080" s="43"/>
      <c r="E1080" s="43"/>
      <c r="F1080" s="6"/>
      <c r="G1080" s="6"/>
    </row>
    <row r="1081" spans="3:7" x14ac:dyDescent="0.25">
      <c r="C1081" s="43"/>
      <c r="D1081" s="43"/>
      <c r="E1081" s="43"/>
      <c r="F1081" s="6"/>
      <c r="G1081" s="6"/>
    </row>
    <row r="1082" spans="3:7" x14ac:dyDescent="0.25">
      <c r="C1082" s="43"/>
      <c r="D1082" s="43"/>
      <c r="E1082" s="43"/>
      <c r="F1082" s="6"/>
      <c r="G1082" s="6"/>
    </row>
    <row r="1083" spans="3:7" x14ac:dyDescent="0.25">
      <c r="C1083" s="43"/>
      <c r="D1083" s="43"/>
      <c r="E1083" s="43"/>
      <c r="F1083" s="6"/>
      <c r="G1083" s="6"/>
    </row>
    <row r="1084" spans="3:7" x14ac:dyDescent="0.25">
      <c r="C1084" s="43"/>
      <c r="D1084" s="43"/>
      <c r="E1084" s="43"/>
      <c r="F1084" s="6"/>
      <c r="G1084" s="6"/>
    </row>
    <row r="1085" spans="3:7" x14ac:dyDescent="0.25">
      <c r="C1085" s="43"/>
      <c r="D1085" s="43"/>
      <c r="E1085" s="43"/>
      <c r="F1085" s="6"/>
      <c r="G1085" s="6"/>
    </row>
    <row r="1086" spans="3:7" x14ac:dyDescent="0.25">
      <c r="C1086" s="43"/>
      <c r="D1086" s="43"/>
      <c r="E1086" s="43"/>
      <c r="F1086" s="6"/>
      <c r="G1086" s="6"/>
    </row>
    <row r="1087" spans="3:7" x14ac:dyDescent="0.25">
      <c r="C1087" s="43"/>
      <c r="D1087" s="43"/>
      <c r="E1087" s="43"/>
      <c r="F1087" s="6"/>
      <c r="G1087" s="6"/>
    </row>
    <row r="1088" spans="3:7" x14ac:dyDescent="0.25">
      <c r="C1088" s="43"/>
      <c r="D1088" s="43"/>
      <c r="E1088" s="43"/>
      <c r="F1088" s="6"/>
      <c r="G1088" s="6"/>
    </row>
    <row r="1089" spans="3:7" x14ac:dyDescent="0.25">
      <c r="C1089" s="43"/>
      <c r="D1089" s="43"/>
      <c r="E1089" s="43"/>
      <c r="F1089" s="6"/>
      <c r="G1089" s="6"/>
    </row>
    <row r="1090" spans="3:7" x14ac:dyDescent="0.25">
      <c r="C1090" s="43"/>
      <c r="D1090" s="43"/>
      <c r="E1090" s="43"/>
      <c r="F1090" s="6"/>
      <c r="G1090" s="6"/>
    </row>
    <row r="1091" spans="3:7" x14ac:dyDescent="0.25">
      <c r="C1091" s="43"/>
      <c r="D1091" s="43"/>
      <c r="E1091" s="43"/>
      <c r="F1091" s="6"/>
      <c r="G1091" s="6"/>
    </row>
    <row r="1092" spans="3:7" x14ac:dyDescent="0.25">
      <c r="C1092" s="43"/>
      <c r="D1092" s="43"/>
      <c r="E1092" s="43"/>
      <c r="F1092" s="6"/>
      <c r="G1092" s="6"/>
    </row>
    <row r="1093" spans="3:7" x14ac:dyDescent="0.25">
      <c r="C1093" s="43"/>
      <c r="D1093" s="43"/>
      <c r="E1093" s="43"/>
      <c r="F1093" s="6"/>
      <c r="G1093" s="6"/>
    </row>
    <row r="1094" spans="3:7" x14ac:dyDescent="0.25">
      <c r="C1094" s="43"/>
      <c r="D1094" s="43"/>
      <c r="E1094" s="43"/>
      <c r="F1094" s="6"/>
      <c r="G1094" s="6"/>
    </row>
    <row r="1095" spans="3:7" x14ac:dyDescent="0.25">
      <c r="C1095" s="43"/>
      <c r="D1095" s="43"/>
      <c r="E1095" s="43"/>
      <c r="F1095" s="6"/>
      <c r="G1095" s="6"/>
    </row>
    <row r="1096" spans="3:7" x14ac:dyDescent="0.25">
      <c r="C1096" s="43"/>
      <c r="D1096" s="43"/>
      <c r="E1096" s="43"/>
      <c r="F1096" s="6"/>
      <c r="G1096" s="6"/>
    </row>
    <row r="1097" spans="3:7" x14ac:dyDescent="0.25">
      <c r="C1097" s="43"/>
      <c r="D1097" s="43"/>
      <c r="E1097" s="43"/>
      <c r="F1097" s="6"/>
      <c r="G1097" s="6"/>
    </row>
    <row r="1098" spans="3:7" x14ac:dyDescent="0.25">
      <c r="C1098" s="43"/>
      <c r="D1098" s="43"/>
      <c r="E1098" s="43"/>
      <c r="F1098" s="6"/>
      <c r="G1098" s="6"/>
    </row>
    <row r="1099" spans="3:7" x14ac:dyDescent="0.25">
      <c r="C1099" s="43"/>
      <c r="D1099" s="43"/>
      <c r="E1099" s="43"/>
      <c r="F1099" s="6"/>
      <c r="G1099" s="6"/>
    </row>
    <row r="1100" spans="3:7" x14ac:dyDescent="0.25">
      <c r="C1100" s="43"/>
      <c r="D1100" s="43"/>
      <c r="E1100" s="43"/>
      <c r="F1100" s="6"/>
      <c r="G1100" s="6"/>
    </row>
    <row r="1101" spans="3:7" x14ac:dyDescent="0.25">
      <c r="C1101" s="43"/>
      <c r="D1101" s="43"/>
      <c r="E1101" s="43"/>
      <c r="F1101" s="6"/>
      <c r="G1101" s="6"/>
    </row>
    <row r="1102" spans="3:7" x14ac:dyDescent="0.25">
      <c r="C1102" s="43"/>
      <c r="D1102" s="43"/>
      <c r="E1102" s="43"/>
      <c r="F1102" s="6"/>
      <c r="G1102" s="6"/>
    </row>
    <row r="1103" spans="3:7" x14ac:dyDescent="0.25">
      <c r="C1103" s="43"/>
      <c r="D1103" s="43"/>
      <c r="E1103" s="43"/>
      <c r="F1103" s="6"/>
      <c r="G1103" s="6"/>
    </row>
    <row r="1104" spans="3:7" x14ac:dyDescent="0.25">
      <c r="C1104" s="43"/>
      <c r="D1104" s="43"/>
      <c r="E1104" s="43"/>
      <c r="F1104" s="6"/>
      <c r="G1104" s="6"/>
    </row>
    <row r="1105" spans="3:7" x14ac:dyDescent="0.25">
      <c r="C1105" s="43"/>
      <c r="D1105" s="43"/>
      <c r="E1105" s="43"/>
      <c r="F1105" s="6"/>
      <c r="G1105" s="6"/>
    </row>
    <row r="1106" spans="3:7" x14ac:dyDescent="0.25">
      <c r="C1106" s="43"/>
      <c r="D1106" s="43"/>
      <c r="E1106" s="43"/>
      <c r="F1106" s="6"/>
      <c r="G1106" s="6"/>
    </row>
    <row r="1107" spans="3:7" x14ac:dyDescent="0.25">
      <c r="C1107" s="43"/>
      <c r="D1107" s="43"/>
      <c r="E1107" s="43"/>
      <c r="F1107" s="6"/>
      <c r="G1107" s="6"/>
    </row>
    <row r="1108" spans="3:7" x14ac:dyDescent="0.25">
      <c r="C1108" s="43"/>
      <c r="D1108" s="43"/>
      <c r="E1108" s="43"/>
      <c r="F1108" s="6"/>
      <c r="G1108" s="6"/>
    </row>
    <row r="1109" spans="3:7" x14ac:dyDescent="0.25">
      <c r="C1109" s="43"/>
      <c r="D1109" s="43"/>
      <c r="E1109" s="43"/>
      <c r="F1109" s="6"/>
      <c r="G1109" s="6"/>
    </row>
    <row r="1110" spans="3:7" x14ac:dyDescent="0.25">
      <c r="C1110" s="43"/>
      <c r="D1110" s="43"/>
      <c r="E1110" s="43"/>
      <c r="F1110" s="6"/>
      <c r="G1110" s="6"/>
    </row>
    <row r="1111" spans="3:7" x14ac:dyDescent="0.25">
      <c r="C1111" s="43"/>
      <c r="D1111" s="43"/>
      <c r="E1111" s="43"/>
      <c r="F1111" s="6"/>
      <c r="G1111" s="6"/>
    </row>
    <row r="1112" spans="3:7" x14ac:dyDescent="0.25">
      <c r="C1112" s="43"/>
      <c r="D1112" s="43"/>
      <c r="E1112" s="43"/>
      <c r="F1112" s="6"/>
      <c r="G1112" s="6"/>
    </row>
    <row r="1113" spans="3:7" x14ac:dyDescent="0.25">
      <c r="C1113" s="43"/>
      <c r="D1113" s="43"/>
      <c r="E1113" s="43"/>
      <c r="F1113" s="6"/>
      <c r="G1113" s="6"/>
    </row>
    <row r="1114" spans="3:7" x14ac:dyDescent="0.25">
      <c r="C1114" s="43"/>
      <c r="D1114" s="43"/>
      <c r="E1114" s="43"/>
      <c r="F1114" s="6"/>
      <c r="G1114" s="6"/>
    </row>
    <row r="1115" spans="3:7" x14ac:dyDescent="0.25">
      <c r="C1115" s="43"/>
      <c r="D1115" s="43"/>
      <c r="E1115" s="43"/>
      <c r="F1115" s="6"/>
      <c r="G1115" s="6"/>
    </row>
    <row r="1116" spans="3:7" x14ac:dyDescent="0.25">
      <c r="C1116" s="43"/>
      <c r="D1116" s="43"/>
      <c r="E1116" s="43"/>
      <c r="F1116" s="6"/>
      <c r="G1116" s="6"/>
    </row>
    <row r="1117" spans="3:7" x14ac:dyDescent="0.25">
      <c r="C1117" s="43"/>
      <c r="D1117" s="43"/>
      <c r="E1117" s="43"/>
      <c r="F1117" s="6"/>
      <c r="G1117" s="6"/>
    </row>
    <row r="1118" spans="3:7" x14ac:dyDescent="0.25">
      <c r="C1118" s="43"/>
      <c r="D1118" s="43"/>
      <c r="E1118" s="43"/>
      <c r="F1118" s="6"/>
      <c r="G1118" s="6"/>
    </row>
    <row r="1119" spans="3:7" x14ac:dyDescent="0.25">
      <c r="C1119" s="43"/>
      <c r="D1119" s="43"/>
      <c r="E1119" s="43"/>
      <c r="F1119" s="6"/>
      <c r="G1119" s="6"/>
    </row>
    <row r="1120" spans="3:7" x14ac:dyDescent="0.25">
      <c r="C1120" s="43"/>
      <c r="D1120" s="43"/>
      <c r="E1120" s="43"/>
      <c r="F1120" s="6"/>
      <c r="G1120" s="6"/>
    </row>
    <row r="1121" spans="3:7" x14ac:dyDescent="0.25">
      <c r="C1121" s="43"/>
      <c r="D1121" s="43"/>
      <c r="E1121" s="43"/>
      <c r="F1121" s="6"/>
      <c r="G1121" s="6"/>
    </row>
    <row r="1122" spans="3:7" x14ac:dyDescent="0.25">
      <c r="C1122" s="43"/>
      <c r="D1122" s="43"/>
      <c r="E1122" s="43"/>
      <c r="F1122" s="6"/>
      <c r="G1122" s="6"/>
    </row>
    <row r="1123" spans="3:7" x14ac:dyDescent="0.25">
      <c r="C1123" s="43"/>
      <c r="D1123" s="43"/>
      <c r="E1123" s="43"/>
      <c r="F1123" s="6"/>
      <c r="G1123" s="6"/>
    </row>
    <row r="1124" spans="3:7" x14ac:dyDescent="0.25">
      <c r="C1124" s="43"/>
      <c r="D1124" s="43"/>
      <c r="E1124" s="43"/>
      <c r="F1124" s="6"/>
      <c r="G1124" s="6"/>
    </row>
    <row r="1125" spans="3:7" x14ac:dyDescent="0.25">
      <c r="C1125" s="43"/>
      <c r="D1125" s="43"/>
      <c r="E1125" s="43"/>
      <c r="F1125" s="6"/>
      <c r="G1125" s="6"/>
    </row>
    <row r="1126" spans="3:7" x14ac:dyDescent="0.25">
      <c r="C1126" s="43"/>
      <c r="D1126" s="43"/>
      <c r="E1126" s="43"/>
      <c r="F1126" s="6"/>
      <c r="G1126" s="6"/>
    </row>
    <row r="1127" spans="3:7" x14ac:dyDescent="0.25">
      <c r="C1127" s="43"/>
      <c r="D1127" s="43"/>
      <c r="E1127" s="43"/>
      <c r="F1127" s="6"/>
      <c r="G1127" s="6"/>
    </row>
    <row r="1128" spans="3:7" x14ac:dyDescent="0.25">
      <c r="C1128" s="43"/>
      <c r="D1128" s="43"/>
      <c r="E1128" s="43"/>
      <c r="F1128" s="6"/>
      <c r="G1128" s="6"/>
    </row>
    <row r="1129" spans="3:7" x14ac:dyDescent="0.25">
      <c r="C1129" s="43"/>
      <c r="D1129" s="43"/>
      <c r="E1129" s="43"/>
      <c r="F1129" s="6"/>
      <c r="G1129" s="6"/>
    </row>
    <row r="1130" spans="3:7" x14ac:dyDescent="0.25">
      <c r="C1130" s="43"/>
      <c r="D1130" s="43"/>
      <c r="E1130" s="43"/>
      <c r="F1130" s="6"/>
      <c r="G1130" s="6"/>
    </row>
    <row r="1131" spans="3:7" x14ac:dyDescent="0.25">
      <c r="C1131" s="43"/>
      <c r="D1131" s="43"/>
      <c r="E1131" s="43"/>
      <c r="F1131" s="6"/>
      <c r="G1131" s="6"/>
    </row>
    <row r="1132" spans="3:7" x14ac:dyDescent="0.25">
      <c r="C1132" s="43"/>
      <c r="D1132" s="43"/>
      <c r="E1132" s="43"/>
      <c r="F1132" s="6"/>
      <c r="G1132" s="6"/>
    </row>
    <row r="1133" spans="3:7" x14ac:dyDescent="0.25">
      <c r="C1133" s="43"/>
      <c r="D1133" s="43"/>
      <c r="E1133" s="43"/>
      <c r="F1133" s="6"/>
      <c r="G1133" s="6"/>
    </row>
    <row r="1134" spans="3:7" x14ac:dyDescent="0.25">
      <c r="C1134" s="43"/>
      <c r="D1134" s="43"/>
      <c r="E1134" s="43"/>
      <c r="F1134" s="6"/>
      <c r="G1134" s="6"/>
    </row>
    <row r="1135" spans="3:7" x14ac:dyDescent="0.25">
      <c r="C1135" s="43"/>
      <c r="D1135" s="43"/>
      <c r="E1135" s="43"/>
      <c r="F1135" s="6"/>
      <c r="G1135" s="6"/>
    </row>
    <row r="1136" spans="3:7" x14ac:dyDescent="0.25">
      <c r="C1136" s="43"/>
      <c r="D1136" s="43"/>
      <c r="E1136" s="43"/>
      <c r="F1136" s="6"/>
      <c r="G1136" s="6"/>
    </row>
    <row r="1137" spans="3:7" x14ac:dyDescent="0.25">
      <c r="C1137" s="43"/>
      <c r="D1137" s="43"/>
      <c r="E1137" s="43"/>
      <c r="F1137" s="6"/>
      <c r="G1137" s="6"/>
    </row>
    <row r="1138" spans="3:7" x14ac:dyDescent="0.25">
      <c r="C1138" s="43"/>
      <c r="D1138" s="43"/>
      <c r="E1138" s="43"/>
      <c r="F1138" s="6"/>
      <c r="G1138" s="6"/>
    </row>
    <row r="1139" spans="3:7" x14ac:dyDescent="0.25">
      <c r="C1139" s="43"/>
      <c r="D1139" s="43"/>
      <c r="E1139" s="43"/>
      <c r="F1139" s="6"/>
      <c r="G1139" s="6"/>
    </row>
    <row r="1140" spans="3:7" x14ac:dyDescent="0.25">
      <c r="C1140" s="43"/>
      <c r="D1140" s="43"/>
      <c r="E1140" s="43"/>
      <c r="F1140" s="6"/>
      <c r="G1140" s="6"/>
    </row>
    <row r="1141" spans="3:7" x14ac:dyDescent="0.25">
      <c r="C1141" s="43"/>
      <c r="D1141" s="43"/>
      <c r="E1141" s="43"/>
      <c r="F1141" s="6"/>
      <c r="G1141" s="6"/>
    </row>
    <row r="1142" spans="3:7" x14ac:dyDescent="0.25">
      <c r="C1142" s="43"/>
      <c r="D1142" s="43"/>
      <c r="E1142" s="43"/>
      <c r="F1142" s="6"/>
      <c r="G1142" s="6"/>
    </row>
    <row r="1143" spans="3:7" x14ac:dyDescent="0.25">
      <c r="C1143" s="43"/>
      <c r="D1143" s="43"/>
      <c r="E1143" s="43"/>
      <c r="F1143" s="6"/>
      <c r="G1143" s="6"/>
    </row>
  </sheetData>
  <autoFilter ref="A247:G729"/>
  <customSheetViews>
    <customSheetView guid="{C5A7A5CB-61F0-4F90-82BE-C3B07A70E829}" showAutoFilter="1" hiddenColumns="1" topLeftCell="A529">
      <selection activeCell="E530" sqref="E530"/>
      <pageMargins left="0.7" right="0.7" top="0.75" bottom="0.75" header="0.3" footer="0.3"/>
      <pageSetup paperSize="9" orientation="portrait" r:id="rId1"/>
      <autoFilter ref="A8:G695"/>
    </customSheetView>
    <customSheetView guid="{747131C0-6A34-4875-9DE7-DDE6ECCB5962}" scale="70" showAutoFilter="1" topLeftCell="A706">
      <selection activeCell="E735" sqref="E735"/>
      <pageMargins left="0.7" right="0.7" top="0.75" bottom="0.75" header="0.3" footer="0.3"/>
      <pageSetup paperSize="9" orientation="portrait" r:id="rId2"/>
      <autoFilter ref="A247:G247"/>
    </customSheetView>
  </customSheetViews>
  <mergeCells count="1">
    <mergeCell ref="A1:G5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Казакова Фатима 147</dc:creator>
  <cp:lastModifiedBy>МБУ Казакова Фатима 124</cp:lastModifiedBy>
  <dcterms:created xsi:type="dcterms:W3CDTF">2015-06-05T18:19:34Z</dcterms:created>
  <dcterms:modified xsi:type="dcterms:W3CDTF">2025-10-24T09:20:29Z</dcterms:modified>
</cp:coreProperties>
</file>